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hamada\Downloads\"/>
    </mc:Choice>
  </mc:AlternateContent>
  <xr:revisionPtr revIDLastSave="0" documentId="13_ncr:1_{C4A742BB-98DD-42FB-95C1-97F87F6D1345}" xr6:coauthVersionLast="47" xr6:coauthVersionMax="47" xr10:uidLastSave="{00000000-0000-0000-0000-000000000000}"/>
  <bookViews>
    <workbookView xWindow="945" yWindow="765" windowWidth="24525" windowHeight="13500" tabRatio="500" xr2:uid="{00000000-000D-0000-FFFF-FFFF00000000}"/>
  </bookViews>
  <sheets>
    <sheet name="お名前リスト" sheetId="1" r:id="rId1"/>
    <sheet name="集計表" sheetId="4" r:id="rId2"/>
    <sheet name="選択項目" sheetId="3" r:id="rId3"/>
    <sheet name="Sheet1" sheetId="2" r:id="rId4"/>
  </sheets>
  <definedNames>
    <definedName name="_xlnm.Print_Area" localSheetId="1">集計表!$A$1:$AB$24</definedName>
    <definedName name="_xlnm.Print_Titles" localSheetId="0">お名前リスト!$23:$24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21" i="4" l="1"/>
  <c r="R21" i="4" s="1"/>
  <c r="L20" i="4"/>
  <c r="R20" i="4" s="1"/>
  <c r="L19" i="4"/>
  <c r="L18" i="4"/>
  <c r="R18" i="4" s="1"/>
  <c r="L17" i="4"/>
  <c r="R17" i="4" s="1"/>
  <c r="L16" i="4"/>
  <c r="R16" i="4" s="1"/>
  <c r="L15" i="4"/>
  <c r="R15" i="4" s="1"/>
  <c r="L14" i="4"/>
  <c r="R14" i="4" s="1"/>
  <c r="L13" i="4"/>
  <c r="R13" i="4" s="1"/>
  <c r="L12" i="4"/>
  <c r="R12" i="4" s="1"/>
  <c r="L11" i="4"/>
  <c r="R11" i="4" s="1"/>
  <c r="L10" i="4"/>
  <c r="R10" i="4" s="1"/>
  <c r="L9" i="4"/>
  <c r="R9" i="4" s="1"/>
  <c r="L8" i="4"/>
  <c r="R8" i="4" s="1"/>
  <c r="L7" i="4"/>
  <c r="R7" i="4" s="1"/>
  <c r="L6" i="4"/>
  <c r="R6" i="4" s="1"/>
  <c r="L5" i="4"/>
  <c r="R5" i="4" s="1"/>
  <c r="L4" i="4"/>
  <c r="R4" i="4" s="1"/>
  <c r="L3" i="4"/>
  <c r="R3" i="4" s="1"/>
  <c r="R19" i="4"/>
  <c r="N22" i="4" l="1"/>
  <c r="N23" i="4" s="1"/>
  <c r="N24" i="4" s="1"/>
</calcChain>
</file>

<file path=xl/sharedStrings.xml><?xml version="1.0" encoding="utf-8"?>
<sst xmlns="http://schemas.openxmlformats.org/spreadsheetml/2006/main" count="152" uniqueCount="133">
  <si>
    <t>テーブル名</t>
    <rPh sb="4" eb="5">
      <t>メイ</t>
    </rPh>
    <phoneticPr fontId="2"/>
  </si>
  <si>
    <t>グラス</t>
    <phoneticPr fontId="2"/>
  </si>
  <si>
    <t>グラス</t>
    <phoneticPr fontId="6"/>
  </si>
  <si>
    <t>モチーフ</t>
    <phoneticPr fontId="6"/>
  </si>
  <si>
    <t>フォント</t>
    <phoneticPr fontId="2"/>
  </si>
  <si>
    <t>リボン</t>
    <phoneticPr fontId="2"/>
  </si>
  <si>
    <t>レッド</t>
    <phoneticPr fontId="2"/>
  </si>
  <si>
    <t>ゴールド</t>
    <phoneticPr fontId="2"/>
  </si>
  <si>
    <t>記入例</t>
    <rPh sb="0" eb="3">
      <t xml:space="preserve">キニュウレイ </t>
    </rPh>
    <phoneticPr fontId="2"/>
  </si>
  <si>
    <t>Ken</t>
    <phoneticPr fontId="2"/>
  </si>
  <si>
    <t>花</t>
    <rPh sb="0" eb="1">
      <t xml:space="preserve">ハナ </t>
    </rPh>
    <phoneticPr fontId="2"/>
  </si>
  <si>
    <t>L-1　クローバー</t>
  </si>
  <si>
    <t>L-1　クローバー</t>
    <phoneticPr fontId="6"/>
  </si>
  <si>
    <t>L-2　フクロー</t>
    <phoneticPr fontId="2"/>
  </si>
  <si>
    <t>L-4　蝶</t>
    <rPh sb="4" eb="5">
      <t xml:space="preserve">チョウ </t>
    </rPh>
    <phoneticPr fontId="2"/>
  </si>
  <si>
    <t>L-7　イルカ</t>
    <phoneticPr fontId="2"/>
  </si>
  <si>
    <t>L-8　羅針盤</t>
    <rPh sb="4" eb="7">
      <t xml:space="preserve">ラシンバン </t>
    </rPh>
    <phoneticPr fontId="2"/>
  </si>
  <si>
    <t>L-9　イカリ</t>
    <phoneticPr fontId="2"/>
  </si>
  <si>
    <t>L-3 馬蹄　</t>
    <rPh sb="4" eb="6">
      <t xml:space="preserve">バテイ </t>
    </rPh>
    <phoneticPr fontId="2"/>
  </si>
  <si>
    <t>L-11　鶴</t>
    <rPh sb="5" eb="6">
      <t xml:space="preserve">ツル </t>
    </rPh>
    <phoneticPr fontId="2"/>
  </si>
  <si>
    <t>L-12　鯛</t>
    <rPh sb="5" eb="6">
      <t>🆚</t>
    </rPh>
    <phoneticPr fontId="2"/>
  </si>
  <si>
    <t>L-13　クラウン</t>
    <phoneticPr fontId="2"/>
  </si>
  <si>
    <t>L-14　ティアラ</t>
    <phoneticPr fontId="2"/>
  </si>
  <si>
    <t>L-15　流星</t>
    <rPh sb="5" eb="7">
      <t xml:space="preserve">リュウセイ </t>
    </rPh>
    <phoneticPr fontId="2"/>
  </si>
  <si>
    <t>L-16　春</t>
    <rPh sb="5" eb="6">
      <t xml:space="preserve">ハル </t>
    </rPh>
    <phoneticPr fontId="2"/>
  </si>
  <si>
    <t>L-17　夏</t>
    <rPh sb="5" eb="6">
      <t xml:space="preserve">ナツ </t>
    </rPh>
    <phoneticPr fontId="2"/>
  </si>
  <si>
    <t>L-18　秋</t>
    <phoneticPr fontId="2"/>
  </si>
  <si>
    <t>L-19　冬</t>
    <rPh sb="5" eb="6">
      <t xml:space="preserve">フユ </t>
    </rPh>
    <phoneticPr fontId="2"/>
  </si>
  <si>
    <t>L-5　タツノオトシゴ</t>
    <phoneticPr fontId="2"/>
  </si>
  <si>
    <t>L-6　亀</t>
    <rPh sb="4" eb="5">
      <t>カメ4</t>
    </rPh>
    <phoneticPr fontId="2"/>
  </si>
  <si>
    <t>L-10　ユリの紋章</t>
    <phoneticPr fontId="2"/>
  </si>
  <si>
    <t>【刻印名の表記】</t>
    <rPh sb="1" eb="4">
      <t>コクイn</t>
    </rPh>
    <rPh sb="5" eb="7">
      <t>ヒョウ</t>
    </rPh>
    <phoneticPr fontId="2"/>
  </si>
  <si>
    <r>
      <t>①英字  ②ファーストネーム</t>
    </r>
    <r>
      <rPr>
        <sz val="9"/>
        <rFont val="ＭＳ Ｐゴシック"/>
        <family val="2"/>
        <charset val="128"/>
      </rPr>
      <t>（下のお名前）  ③</t>
    </r>
    <r>
      <rPr>
        <sz val="11"/>
        <rFont val="ＭＳ Ｐゴシック"/>
        <family val="2"/>
        <charset val="128"/>
      </rPr>
      <t xml:space="preserve">頭文字だけ大文字表記 </t>
    </r>
    <r>
      <rPr>
        <sz val="12"/>
        <rFont val="ＭＳ Ｐゴシック"/>
        <family val="2"/>
        <charset val="128"/>
      </rPr>
      <t>(</t>
    </r>
    <r>
      <rPr>
        <sz val="9"/>
        <rFont val="ＭＳ Ｐゴシック"/>
        <family val="2"/>
        <charset val="128"/>
      </rPr>
      <t xml:space="preserve">例: </t>
    </r>
    <r>
      <rPr>
        <sz val="12"/>
        <rFont val="ＭＳ Ｐゴシック"/>
        <family val="2"/>
        <charset val="128"/>
      </rPr>
      <t xml:space="preserve">Hanako) </t>
    </r>
    <r>
      <rPr>
        <sz val="11"/>
        <rFont val="ＭＳ Ｐゴシック"/>
        <family val="2"/>
        <charset val="128"/>
      </rPr>
      <t>に統一させて頂きます。</t>
    </r>
    <rPh sb="1" eb="3">
      <t>エイ</t>
    </rPh>
    <rPh sb="24" eb="27">
      <t>カシラモジ</t>
    </rPh>
    <rPh sb="29" eb="34">
      <t>オオモジ</t>
    </rPh>
    <rPh sb="36" eb="37">
      <t>レイ</t>
    </rPh>
    <rPh sb="48" eb="50">
      <t>トウイツ</t>
    </rPh>
    <phoneticPr fontId="2"/>
  </si>
  <si>
    <t>＜↓プルダウンでご選択＞</t>
    <phoneticPr fontId="2"/>
  </si>
  <si>
    <t>新郎様氏名</t>
    <rPh sb="0" eb="2">
      <t>シンロウ</t>
    </rPh>
    <rPh sb="2" eb="3">
      <t>サマ</t>
    </rPh>
    <rPh sb="3" eb="5">
      <t>シメイ</t>
    </rPh>
    <phoneticPr fontId="2"/>
  </si>
  <si>
    <t>新婦様氏名</t>
    <rPh sb="0" eb="2">
      <t>シンプ</t>
    </rPh>
    <rPh sb="2" eb="3">
      <t>サマ</t>
    </rPh>
    <rPh sb="3" eb="5">
      <t>シメイ</t>
    </rPh>
    <phoneticPr fontId="2"/>
  </si>
  <si>
    <t>様</t>
    <rPh sb="0" eb="1">
      <t>サマ</t>
    </rPh>
    <phoneticPr fontId="2"/>
  </si>
  <si>
    <t>式場名</t>
    <rPh sb="0" eb="3">
      <t>シキジョウメイ</t>
    </rPh>
    <phoneticPr fontId="2"/>
  </si>
  <si>
    <t>時間指定</t>
    <rPh sb="0" eb="2">
      <t>ジカン</t>
    </rPh>
    <rPh sb="2" eb="4">
      <t>シテイ</t>
    </rPh>
    <phoneticPr fontId="17"/>
  </si>
  <si>
    <t>商品名</t>
    <rPh sb="0" eb="3">
      <t>ショウヒンメイ</t>
    </rPh>
    <phoneticPr fontId="17"/>
  </si>
  <si>
    <t>数量</t>
    <rPh sb="0" eb="2">
      <t>スウリョウ</t>
    </rPh>
    <phoneticPr fontId="17"/>
  </si>
  <si>
    <t>単価</t>
    <rPh sb="0" eb="2">
      <t>タンカ</t>
    </rPh>
    <phoneticPr fontId="17"/>
  </si>
  <si>
    <t>金額</t>
    <phoneticPr fontId="17"/>
  </si>
  <si>
    <t>備考</t>
    <rPh sb="0" eb="2">
      <t>ビコウ</t>
    </rPh>
    <phoneticPr fontId="17"/>
  </si>
  <si>
    <t>A　八角グラス/単品</t>
    <rPh sb="2" eb="3">
      <t xml:space="preserve">ハチカクグラス </t>
    </rPh>
    <rPh sb="3" eb="4">
      <t xml:space="preserve">カク </t>
    </rPh>
    <rPh sb="8" eb="10">
      <t xml:space="preserve">タンピン </t>
    </rPh>
    <phoneticPr fontId="17"/>
  </si>
  <si>
    <t>A　八角グラス/ペア</t>
    <rPh sb="2" eb="3">
      <t xml:space="preserve">ハチカクグラス </t>
    </rPh>
    <rPh sb="3" eb="4">
      <t xml:space="preserve">カク </t>
    </rPh>
    <phoneticPr fontId="17"/>
  </si>
  <si>
    <t>B　ビアグラス/単品</t>
    <rPh sb="8" eb="10">
      <t xml:space="preserve">タンピン </t>
    </rPh>
    <phoneticPr fontId="17"/>
  </si>
  <si>
    <t>B　ビアグラス/ペア</t>
    <phoneticPr fontId="17"/>
  </si>
  <si>
    <t>C フリータンブラー/ペア</t>
    <phoneticPr fontId="17"/>
  </si>
  <si>
    <t>C フリータンブラー/単品</t>
    <rPh sb="11" eb="13">
      <t xml:space="preserve">タンピン </t>
    </rPh>
    <phoneticPr fontId="17"/>
  </si>
  <si>
    <t>D　タンブラートワイライト/単品</t>
    <rPh sb="14" eb="16">
      <t xml:space="preserve">タンピン </t>
    </rPh>
    <phoneticPr fontId="17"/>
  </si>
  <si>
    <t>D　タンブラートワイライト/ペア</t>
    <phoneticPr fontId="17"/>
  </si>
  <si>
    <t>E　薄つくりグラス/単品</t>
    <rPh sb="2" eb="3">
      <t xml:space="preserve">ウス </t>
    </rPh>
    <rPh sb="10" eb="12">
      <t xml:space="preserve">タンピン </t>
    </rPh>
    <phoneticPr fontId="17"/>
  </si>
  <si>
    <t>E　薄つくりグラス/ペア</t>
    <rPh sb="2" eb="3">
      <t xml:space="preserve">ウス </t>
    </rPh>
    <phoneticPr fontId="17"/>
  </si>
  <si>
    <t>F　フロストグラスWhite /単品</t>
    <rPh sb="16" eb="18">
      <t xml:space="preserve">タンピン </t>
    </rPh>
    <phoneticPr fontId="17"/>
  </si>
  <si>
    <t>F　フロストグラスWhite /ペア</t>
    <phoneticPr fontId="17"/>
  </si>
  <si>
    <t>G　フロストグラスBlue/単品</t>
    <rPh sb="14" eb="16">
      <t xml:space="preserve">タンピン </t>
    </rPh>
    <phoneticPr fontId="17"/>
  </si>
  <si>
    <t>G　フロストグラスBlue/ペア</t>
    <phoneticPr fontId="17"/>
  </si>
  <si>
    <t>H　タンブラーBlackRed/単品</t>
    <rPh sb="16" eb="18">
      <t xml:space="preserve">タンピン </t>
    </rPh>
    <phoneticPr fontId="17"/>
  </si>
  <si>
    <t>H　タンブラーBlackRed/ペア</t>
    <phoneticPr fontId="17"/>
  </si>
  <si>
    <t>I　ワインタンブラー/リーデル /単品</t>
    <rPh sb="17" eb="19">
      <t xml:space="preserve">タンピン </t>
    </rPh>
    <phoneticPr fontId="17"/>
  </si>
  <si>
    <t>I　ワインタンブラー/リーデル /ペア</t>
    <phoneticPr fontId="17"/>
  </si>
  <si>
    <t>J　ワイングラス/リーデル /ペア</t>
    <phoneticPr fontId="17"/>
  </si>
  <si>
    <t>小計</t>
    <rPh sb="0" eb="2">
      <t>ショウケイ</t>
    </rPh>
    <phoneticPr fontId="17"/>
  </si>
  <si>
    <t>消費税（10％）</t>
    <rPh sb="0" eb="3">
      <t>ショウヒゼイ</t>
    </rPh>
    <phoneticPr fontId="17"/>
  </si>
  <si>
    <t xml:space="preserve">総合計(お支払い金額）																</t>
    <rPh sb="0" eb="2">
      <t>ゴウケイケイ</t>
    </rPh>
    <phoneticPr fontId="17"/>
  </si>
  <si>
    <t>AM</t>
    <phoneticPr fontId="17"/>
  </si>
  <si>
    <t>14時～16時</t>
  </si>
  <si>
    <r>
      <t>16</t>
    </r>
    <r>
      <rPr>
        <sz val="11"/>
        <color indexed="63"/>
        <rFont val="ＭＳ Ｐゴシック"/>
        <family val="3"/>
        <charset val="128"/>
      </rPr>
      <t>時～</t>
    </r>
    <r>
      <rPr>
        <sz val="11"/>
        <color indexed="63"/>
        <rFont val="Arial"/>
        <family val="2"/>
      </rPr>
      <t>18</t>
    </r>
    <r>
      <rPr>
        <sz val="11"/>
        <color indexed="63"/>
        <rFont val="ＭＳ Ｐゴシック"/>
        <family val="3"/>
        <charset val="128"/>
      </rPr>
      <t>時</t>
    </r>
    <phoneticPr fontId="17"/>
  </si>
  <si>
    <r>
      <t>18</t>
    </r>
    <r>
      <rPr>
        <sz val="11"/>
        <color indexed="63"/>
        <rFont val="ＭＳ Ｐゴシック"/>
        <family val="3"/>
        <charset val="128"/>
      </rPr>
      <t>時～</t>
    </r>
    <r>
      <rPr>
        <sz val="11"/>
        <color indexed="63"/>
        <rFont val="Arial"/>
        <family val="2"/>
      </rPr>
      <t>20</t>
    </r>
    <r>
      <rPr>
        <sz val="11"/>
        <color indexed="63"/>
        <rFont val="ＭＳ Ｐゴシック"/>
        <family val="3"/>
        <charset val="128"/>
      </rPr>
      <t>時</t>
    </r>
    <phoneticPr fontId="17"/>
  </si>
  <si>
    <r>
      <t>19</t>
    </r>
    <r>
      <rPr>
        <sz val="11"/>
        <color indexed="63"/>
        <rFont val="ＭＳ Ｐゴシック"/>
        <family val="3"/>
        <charset val="128"/>
      </rPr>
      <t>時～</t>
    </r>
    <r>
      <rPr>
        <sz val="11"/>
        <color indexed="63"/>
        <rFont val="Arial"/>
        <family val="2"/>
      </rPr>
      <t>21</t>
    </r>
    <r>
      <rPr>
        <sz val="11"/>
        <color indexed="63"/>
        <rFont val="ＭＳ Ｐゴシック"/>
        <family val="3"/>
        <charset val="128"/>
      </rPr>
      <t>時</t>
    </r>
    <phoneticPr fontId="17"/>
  </si>
  <si>
    <t>ご担当者様</t>
    <rPh sb="1" eb="4">
      <t>タントウシャ</t>
    </rPh>
    <rPh sb="4" eb="5">
      <t>サマ</t>
    </rPh>
    <phoneticPr fontId="2"/>
  </si>
  <si>
    <t>式場住所</t>
    <rPh sb="0" eb="2">
      <t>シキジョウ</t>
    </rPh>
    <rPh sb="2" eb="4">
      <t>ジュウショ</t>
    </rPh>
    <phoneticPr fontId="2"/>
  </si>
  <si>
    <t>式場TEL</t>
    <rPh sb="0" eb="2">
      <t>シキジョウ</t>
    </rPh>
    <phoneticPr fontId="2"/>
  </si>
  <si>
    <t>B　ビアグラス/ペア</t>
  </si>
  <si>
    <t>C フリータンブラー/ペア</t>
  </si>
  <si>
    <t>D　タンブラートワイライト/ペア</t>
  </si>
  <si>
    <t>F　フロストグラスWhite /ペア</t>
  </si>
  <si>
    <t>G　フロストグラスBlue/ペア</t>
  </si>
  <si>
    <t>H　タンブラーBlackRed/ペア</t>
  </si>
  <si>
    <t>I　ワインタンブラー/リーデル /ペア</t>
  </si>
  <si>
    <t>J　ワイングラス/リーデル /ペア</t>
  </si>
  <si>
    <t>カスタムメイドグラスお名前リスト　-BLUEMOON-</t>
    <rPh sb="11" eb="13">
      <t>ナマエ</t>
    </rPh>
    <phoneticPr fontId="2"/>
  </si>
  <si>
    <t>553-0001</t>
    <phoneticPr fontId="17"/>
  </si>
  <si>
    <t>553-0002</t>
  </si>
  <si>
    <t>553-0003</t>
  </si>
  <si>
    <t>553-0004</t>
  </si>
  <si>
    <t>553-0005</t>
  </si>
  <si>
    <t>553-0006</t>
  </si>
  <si>
    <t>553-0007</t>
  </si>
  <si>
    <t>553-0008</t>
  </si>
  <si>
    <t>553-0009</t>
  </si>
  <si>
    <t>553-0010</t>
  </si>
  <si>
    <t>553-0011</t>
  </si>
  <si>
    <t>553-0012</t>
  </si>
  <si>
    <t>553-0013</t>
  </si>
  <si>
    <t>553-0014</t>
  </si>
  <si>
    <t>553-0015</t>
  </si>
  <si>
    <t>553-0016</t>
  </si>
  <si>
    <t>553-0017</t>
  </si>
  <si>
    <t>553-0018</t>
  </si>
  <si>
    <t>553-0019</t>
  </si>
  <si>
    <t>カスタムメイドグラス集計表　-BLUEMOON-</t>
    <rPh sb="10" eb="13">
      <t>シュウケイヒョウ</t>
    </rPh>
    <phoneticPr fontId="2"/>
  </si>
  <si>
    <t>挙式日</t>
    <rPh sb="0" eb="3">
      <t>キョシキビ</t>
    </rPh>
    <phoneticPr fontId="2"/>
  </si>
  <si>
    <t>ご両家名</t>
    <rPh sb="1" eb="3">
      <t>リョウケ</t>
    </rPh>
    <rPh sb="3" eb="4">
      <t>メイ</t>
    </rPh>
    <phoneticPr fontId="2"/>
  </si>
  <si>
    <t>挙式の１ヶ月前までにご提出ください</t>
    <rPh sb="0" eb="2">
      <t>キョシキ</t>
    </rPh>
    <phoneticPr fontId="2"/>
  </si>
  <si>
    <r>
      <t xml:space="preserve">【ご発注後の流れ】 </t>
    </r>
    <r>
      <rPr>
        <sz val="11"/>
        <color rgb="FFC00000"/>
        <rFont val="ＭＳ Ｐゴシック"/>
        <family val="3"/>
        <charset val="128"/>
      </rPr>
      <t>※この指示書に記載の内容に従い、制作会社お任せで制作準備させて頂きます。</t>
    </r>
    <rPh sb="4" eb="5">
      <t>g</t>
    </rPh>
    <rPh sb="6" eb="7">
      <t>ナガレ</t>
    </rPh>
    <rPh sb="13" eb="16">
      <t>シジショ</t>
    </rPh>
    <rPh sb="17" eb="19">
      <t>キサイ</t>
    </rPh>
    <rPh sb="20" eb="22">
      <t>ナイヨウ</t>
    </rPh>
    <rPh sb="23" eb="24">
      <t>シタガ</t>
    </rPh>
    <rPh sb="26" eb="30">
      <t>セイサクガイシャ</t>
    </rPh>
    <rPh sb="31" eb="32">
      <t>マカ</t>
    </rPh>
    <rPh sb="34" eb="38">
      <t>セイサクジュンビ</t>
    </rPh>
    <rPh sb="41" eb="42">
      <t>イタダ</t>
    </rPh>
    <phoneticPr fontId="2"/>
  </si>
  <si>
    <t>②以後、制作進行（キャンセルや変更はお受けできません）</t>
    <rPh sb="1" eb="3">
      <t>イゴ</t>
    </rPh>
    <rPh sb="4" eb="8">
      <t>セイサクシンコウ</t>
    </rPh>
    <rPh sb="15" eb="17">
      <t>ヘンコウ</t>
    </rPh>
    <rPh sb="19" eb="20">
      <t>ウ</t>
    </rPh>
    <phoneticPr fontId="2"/>
  </si>
  <si>
    <t>③制作完了→お届け</t>
    <rPh sb="1" eb="5">
      <t>セイサク</t>
    </rPh>
    <phoneticPr fontId="2"/>
  </si>
  <si>
    <t>①記載内容の訂正や追加は、挙式３週間前までに具体的に書面でご報告ください。（本件で校正完了となります）</t>
    <rPh sb="1" eb="5">
      <t>キサイナイヨウ</t>
    </rPh>
    <rPh sb="6" eb="8">
      <t>テイセイ</t>
    </rPh>
    <rPh sb="9" eb="11">
      <t>ツイカ</t>
    </rPh>
    <rPh sb="13" eb="15">
      <t>キョシキ</t>
    </rPh>
    <rPh sb="16" eb="19">
      <t>シュウカンマエ</t>
    </rPh>
    <rPh sb="22" eb="25">
      <t>グタイテキ</t>
    </rPh>
    <rPh sb="26" eb="28">
      <t>ショメン</t>
    </rPh>
    <rPh sb="30" eb="32">
      <t>ホウコク</t>
    </rPh>
    <phoneticPr fontId="2"/>
  </si>
  <si>
    <t>リボンなし</t>
    <phoneticPr fontId="2"/>
  </si>
  <si>
    <t>氏名①</t>
    <rPh sb="0" eb="2">
      <t>シメイ</t>
    </rPh>
    <phoneticPr fontId="2"/>
  </si>
  <si>
    <t>刻印名①</t>
    <rPh sb="0" eb="3">
      <t xml:space="preserve">コクインメイ </t>
    </rPh>
    <phoneticPr fontId="2"/>
  </si>
  <si>
    <t>氏名②</t>
    <rPh sb="0" eb="2">
      <t>シメイ</t>
    </rPh>
    <phoneticPr fontId="2"/>
  </si>
  <si>
    <t>刻印名②</t>
    <rPh sb="0" eb="3">
      <t>コクインメイ</t>
    </rPh>
    <phoneticPr fontId="2"/>
  </si>
  <si>
    <t>挙　式</t>
    <phoneticPr fontId="2"/>
  </si>
  <si>
    <t>ご両家様</t>
  </si>
  <si>
    <t>空</t>
    <rPh sb="0" eb="1">
      <t>ソラ</t>
    </rPh>
    <phoneticPr fontId="2"/>
  </si>
  <si>
    <t>A　八角グラス/単品</t>
    <phoneticPr fontId="2"/>
  </si>
  <si>
    <t>Miyu</t>
    <phoneticPr fontId="2"/>
  </si>
  <si>
    <t>英字表記はヘボン式  (パスポートや駅名などの表記  【例】 Tokyo/Osaka/Kyoto/Hiroshima) を</t>
    <phoneticPr fontId="2"/>
  </si>
  <si>
    <t>基本にしておりますが、他の表記方法(ローマ字式 例: Taro→Tarou) も誤りではございません。</t>
    <phoneticPr fontId="2"/>
  </si>
  <si>
    <t>この指示書にご記入頂いた表記を優先して刻印いたします。</t>
    <phoneticPr fontId="2"/>
  </si>
  <si>
    <t>吉川　圭介</t>
    <rPh sb="0" eb="2">
      <t xml:space="preserve">ヨシカワ </t>
    </rPh>
    <rPh sb="3" eb="5">
      <t xml:space="preserve">ケイスケ </t>
    </rPh>
    <phoneticPr fontId="2"/>
  </si>
  <si>
    <t>吉川　美優</t>
    <rPh sb="0" eb="2">
      <t>ヨシカワ</t>
    </rPh>
    <rPh sb="3" eb="5">
      <t>ミユ</t>
    </rPh>
    <phoneticPr fontId="2"/>
  </si>
  <si>
    <t>角川　健</t>
    <rPh sb="0" eb="2">
      <t xml:space="preserve">カドカワ </t>
    </rPh>
    <rPh sb="3" eb="4">
      <t xml:space="preserve">ケン </t>
    </rPh>
    <phoneticPr fontId="2"/>
  </si>
  <si>
    <t>Keisuke</t>
    <phoneticPr fontId="2"/>
  </si>
  <si>
    <t xml:space="preserve">モチーフ① </t>
    <phoneticPr fontId="2"/>
  </si>
  <si>
    <t>モチーフ②</t>
    <phoneticPr fontId="2"/>
  </si>
  <si>
    <t>様</t>
    <rPh sb="0" eb="1">
      <t>サマ</t>
    </rPh>
    <phoneticPr fontId="2"/>
  </si>
  <si>
    <t>下記でお選び頂いたフォント・リボンは、１種類で
各グラス統一となります。　　　　　＜↓プルダウンでご選択＞</t>
    <rPh sb="0" eb="2">
      <t>カキ</t>
    </rPh>
    <rPh sb="24" eb="25">
      <t>カクグラ</t>
    </rPh>
    <rPh sb="28" eb="30">
      <t>トウイツ</t>
    </rPh>
    <phoneticPr fontId="2"/>
  </si>
  <si>
    <t>＜↓プルダウンでご選択＞</t>
    <phoneticPr fontId="2"/>
  </si>
  <si>
    <t>ペア使用枠　</t>
    <rPh sb="2" eb="5">
      <t>シヨウワク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</si>
</sst>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¥-411]#,##0;[$¥-411]#,##0"/>
    <numFmt numFmtId="177" formatCode="[$-F800]dddd\,\ mmmm\ dd\,\ yyyy"/>
  </numFmts>
  <fonts count="29">
    <font>
      <sz val="11"/>
      <name val="ＭＳ Ｐゴシック"/>
      <charset val="128"/>
    </font>
    <font>
      <sz val="11"/>
      <name val="平成明朝"/>
      <family val="3"/>
      <charset val="128"/>
    </font>
    <font>
      <sz val="6"/>
      <name val="ＭＳ Ｐゴシック"/>
      <family val="2"/>
      <charset val="128"/>
    </font>
    <font>
      <sz val="9"/>
      <name val="ＭＳ Ｐ明朝"/>
      <family val="1"/>
      <charset val="128"/>
    </font>
    <font>
      <u/>
      <sz val="18"/>
      <name val="平成明朝"/>
      <family val="3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</font>
    <font>
      <sz val="16"/>
      <name val="ＭＳ Ｐゴシック"/>
      <family val="2"/>
      <charset val="128"/>
    </font>
    <font>
      <sz val="10"/>
      <name val="ＭＳ Ｐゴシック"/>
      <family val="2"/>
      <charset val="128"/>
    </font>
    <font>
      <u/>
      <sz val="18"/>
      <name val="ＭＳ Ｐゴシック"/>
      <family val="2"/>
      <charset val="128"/>
    </font>
    <font>
      <sz val="12"/>
      <color theme="8" tint="-0.249977111117893"/>
      <name val="ＭＳ Ｐゴシック"/>
      <family val="2"/>
      <charset val="128"/>
    </font>
    <font>
      <sz val="8"/>
      <name val="ＭＳ Ｐゴシック"/>
      <family val="2"/>
      <charset val="128"/>
    </font>
    <font>
      <sz val="9"/>
      <name val="ＭＳ Ｐゴシック"/>
      <family val="2"/>
      <charset val="128"/>
    </font>
    <font>
      <sz val="6"/>
      <name val="ＭＳ Ｐゴシック"/>
      <family val="2"/>
      <charset val="128"/>
      <scheme val="major"/>
    </font>
    <font>
      <sz val="8"/>
      <color rgb="FFC00000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63"/>
      <name val="Arial"/>
      <family val="2"/>
    </font>
    <font>
      <sz val="11"/>
      <color indexed="63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8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gradientFill degree="270">
        <stop position="0">
          <color theme="0"/>
        </stop>
        <stop position="1">
          <color rgb="FFA6C4E8"/>
        </stop>
      </gradientFill>
    </fill>
    <fill>
      <patternFill patternType="solid">
        <fgColor rgb="FFEFF4FB"/>
        <bgColor indexed="64"/>
      </patternFill>
    </fill>
    <fill>
      <patternFill patternType="solid">
        <fgColor rgb="FFF0F8FA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7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0" borderId="0" xfId="1"/>
    <xf numFmtId="0" fontId="16" fillId="0" borderId="0" xfId="1" applyAlignment="1">
      <alignment vertical="center"/>
    </xf>
    <xf numFmtId="0" fontId="22" fillId="0" borderId="0" xfId="1" applyFont="1" applyAlignment="1">
      <alignment vertical="center" wrapText="1"/>
    </xf>
    <xf numFmtId="0" fontId="26" fillId="0" borderId="6" xfId="0" applyFont="1" applyBorder="1" applyAlignment="1" applyProtection="1">
      <alignment horizontal="center" vertical="center" shrinkToFit="1"/>
      <protection locked="0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177" fontId="5" fillId="0" borderId="38" xfId="0" applyNumberFormat="1" applyFont="1" applyBorder="1" applyAlignment="1" applyProtection="1">
      <alignment horizontal="center" vertical="center"/>
      <protection locked="0"/>
    </xf>
    <xf numFmtId="14" fontId="5" fillId="0" borderId="39" xfId="0" applyNumberFormat="1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9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" fillId="4" borderId="1" xfId="0" applyFont="1" applyFill="1" applyBorder="1"/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0" fontId="26" fillId="0" borderId="9" xfId="0" applyFont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26" fillId="0" borderId="22" xfId="0" applyFont="1" applyBorder="1" applyAlignment="1" applyProtection="1">
      <alignment horizontal="center" vertical="center" shrinkToFit="1"/>
      <protection locked="0"/>
    </xf>
    <xf numFmtId="0" fontId="5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8" fillId="2" borderId="10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26" fillId="5" borderId="6" xfId="0" applyFont="1" applyFill="1" applyBorder="1" applyAlignment="1" applyProtection="1">
      <alignment horizontal="center" vertical="center" shrinkToFit="1"/>
      <protection locked="0"/>
    </xf>
    <xf numFmtId="0" fontId="26" fillId="5" borderId="22" xfId="0" applyFont="1" applyFill="1" applyBorder="1" applyAlignment="1" applyProtection="1">
      <alignment horizontal="center" vertical="center" shrinkToFit="1"/>
      <protection locked="0"/>
    </xf>
    <xf numFmtId="0" fontId="26" fillId="5" borderId="1" xfId="0" applyFont="1" applyFill="1" applyBorder="1" applyAlignment="1" applyProtection="1">
      <alignment horizontal="center" vertical="center" shrinkToFit="1"/>
      <protection locked="0"/>
    </xf>
    <xf numFmtId="0" fontId="26" fillId="5" borderId="2" xfId="0" applyFont="1" applyFill="1" applyBorder="1" applyAlignment="1" applyProtection="1">
      <alignment horizontal="center" vertical="center" shrinkToFit="1"/>
      <protection locked="0"/>
    </xf>
    <xf numFmtId="0" fontId="26" fillId="5" borderId="9" xfId="0" applyFont="1" applyFill="1" applyBorder="1" applyAlignment="1" applyProtection="1">
      <alignment horizontal="center" vertical="center" shrinkToFit="1"/>
      <protection locked="0"/>
    </xf>
    <xf numFmtId="0" fontId="17" fillId="5" borderId="5" xfId="0" applyFont="1" applyFill="1" applyBorder="1"/>
    <xf numFmtId="0" fontId="27" fillId="5" borderId="22" xfId="0" applyFont="1" applyFill="1" applyBorder="1" applyAlignment="1" applyProtection="1">
      <alignment horizontal="center" vertical="center" shrinkToFit="1"/>
      <protection locked="0"/>
    </xf>
    <xf numFmtId="0" fontId="27" fillId="5" borderId="2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vertical="center"/>
    </xf>
    <xf numFmtId="0" fontId="24" fillId="0" borderId="0" xfId="0" applyFont="1" applyAlignment="1">
      <alignment horizontal="right"/>
    </xf>
    <xf numFmtId="14" fontId="5" fillId="0" borderId="40" xfId="0" applyNumberFormat="1" applyFont="1" applyBorder="1" applyAlignment="1">
      <alignment vertical="center"/>
    </xf>
    <xf numFmtId="14" fontId="5" fillId="0" borderId="9" xfId="0" applyNumberFormat="1" applyFont="1" applyBorder="1" applyAlignment="1">
      <alignment vertical="center"/>
    </xf>
    <xf numFmtId="0" fontId="16" fillId="0" borderId="7" xfId="0" applyFont="1" applyBorder="1"/>
    <xf numFmtId="0" fontId="15" fillId="0" borderId="0" xfId="0" applyFont="1" applyAlignment="1">
      <alignment horizontal="right"/>
    </xf>
    <xf numFmtId="0" fontId="5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0" fontId="26" fillId="0" borderId="5" xfId="0" applyFont="1" applyBorder="1" applyAlignment="1" applyProtection="1">
      <alignment horizontal="center" vertical="center" shrinkToFit="1"/>
      <protection locked="0"/>
    </xf>
    <xf numFmtId="0" fontId="5" fillId="4" borderId="2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26" fillId="0" borderId="22" xfId="0" applyFont="1" applyBorder="1" applyAlignment="1" applyProtection="1">
      <alignment horizontal="center" vertical="center" shrinkToFit="1"/>
      <protection locked="0"/>
    </xf>
    <xf numFmtId="0" fontId="26" fillId="0" borderId="23" xfId="0" applyFont="1" applyBorder="1" applyAlignment="1" applyProtection="1">
      <alignment horizontal="center" vertical="center" shrinkToFit="1"/>
      <protection locked="0"/>
    </xf>
    <xf numFmtId="0" fontId="27" fillId="0" borderId="2" xfId="0" applyFont="1" applyBorder="1" applyAlignment="1" applyProtection="1">
      <alignment horizontal="center" vertical="center" shrinkToFit="1"/>
      <protection locked="0"/>
    </xf>
    <xf numFmtId="0" fontId="27" fillId="0" borderId="5" xfId="0" applyFont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>
      <alignment horizont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4" borderId="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textRotation="255" shrinkToFit="1"/>
    </xf>
    <xf numFmtId="0" fontId="5" fillId="4" borderId="11" xfId="0" applyFont="1" applyFill="1" applyBorder="1" applyAlignment="1">
      <alignment horizontal="left" vertical="center" textRotation="255" shrinkToFi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right" vertical="center"/>
      <protection locked="0"/>
    </xf>
    <xf numFmtId="177" fontId="5" fillId="0" borderId="12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wrapText="1"/>
    </xf>
    <xf numFmtId="0" fontId="27" fillId="0" borderId="22" xfId="0" applyFont="1" applyBorder="1" applyAlignment="1" applyProtection="1">
      <alignment horizontal="center" vertical="center" shrinkToFit="1"/>
      <protection locked="0"/>
    </xf>
    <xf numFmtId="0" fontId="27" fillId="0" borderId="23" xfId="0" applyFont="1" applyBorder="1" applyAlignment="1" applyProtection="1">
      <alignment horizontal="center" vertical="center" shrinkToFit="1"/>
      <protection locked="0"/>
    </xf>
    <xf numFmtId="0" fontId="1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right" vertical="top"/>
    </xf>
    <xf numFmtId="0" fontId="16" fillId="5" borderId="12" xfId="0" applyFont="1" applyFill="1" applyBorder="1" applyAlignment="1">
      <alignment horizontal="right" vertical="top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6" fillId="0" borderId="28" xfId="1" applyBorder="1" applyAlignment="1">
      <alignment horizontal="center" vertical="center"/>
    </xf>
    <xf numFmtId="0" fontId="16" fillId="0" borderId="16" xfId="1" applyBorder="1" applyAlignment="1">
      <alignment horizontal="center" vertical="center"/>
    </xf>
    <xf numFmtId="0" fontId="16" fillId="0" borderId="17" xfId="1" applyBorder="1" applyAlignment="1">
      <alignment horizontal="center" vertical="center"/>
    </xf>
    <xf numFmtId="0" fontId="16" fillId="0" borderId="15" xfId="1" applyBorder="1" applyAlignment="1">
      <alignment horizontal="left" vertical="center"/>
    </xf>
    <xf numFmtId="0" fontId="16" fillId="0" borderId="16" xfId="1" applyBorder="1" applyAlignment="1">
      <alignment horizontal="left" vertical="center"/>
    </xf>
    <xf numFmtId="0" fontId="16" fillId="0" borderId="17" xfId="1" applyBorder="1" applyAlignment="1">
      <alignment horizontal="left" vertical="center"/>
    </xf>
    <xf numFmtId="0" fontId="18" fillId="0" borderId="15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3" fontId="19" fillId="0" borderId="15" xfId="1" applyNumberFormat="1" applyFont="1" applyBorder="1" applyAlignment="1">
      <alignment horizontal="center" vertical="center"/>
    </xf>
    <xf numFmtId="3" fontId="19" fillId="0" borderId="16" xfId="1" applyNumberFormat="1" applyFont="1" applyBorder="1" applyAlignment="1">
      <alignment horizontal="center" vertical="center"/>
    </xf>
    <xf numFmtId="3" fontId="19" fillId="0" borderId="17" xfId="1" applyNumberFormat="1" applyFont="1" applyBorder="1" applyAlignment="1">
      <alignment horizontal="center" vertical="center"/>
    </xf>
    <xf numFmtId="176" fontId="16" fillId="0" borderId="15" xfId="1" applyNumberFormat="1" applyBorder="1" applyAlignment="1">
      <alignment horizontal="right" vertical="center"/>
    </xf>
    <xf numFmtId="176" fontId="16" fillId="0" borderId="16" xfId="1" applyNumberFormat="1" applyBorder="1" applyAlignment="1">
      <alignment horizontal="right" vertical="center"/>
    </xf>
    <xf numFmtId="176" fontId="16" fillId="0" borderId="17" xfId="1" applyNumberFormat="1" applyBorder="1" applyAlignment="1">
      <alignment horizontal="right" vertical="center"/>
    </xf>
    <xf numFmtId="0" fontId="16" fillId="0" borderId="18" xfId="1" applyBorder="1" applyAlignment="1">
      <alignment horizontal="left" vertical="center" shrinkToFit="1"/>
    </xf>
    <xf numFmtId="0" fontId="16" fillId="0" borderId="29" xfId="1" applyBorder="1" applyAlignment="1">
      <alignment horizontal="left" vertical="center" shrinkToFit="1"/>
    </xf>
    <xf numFmtId="0" fontId="16" fillId="0" borderId="18" xfId="1" applyBorder="1" applyAlignment="1">
      <alignment horizontal="center" vertical="center" shrinkToFit="1"/>
    </xf>
    <xf numFmtId="0" fontId="16" fillId="0" borderId="29" xfId="1" applyBorder="1" applyAlignment="1">
      <alignment horizontal="center" vertical="center" shrinkToFit="1"/>
    </xf>
    <xf numFmtId="0" fontId="16" fillId="0" borderId="15" xfId="1" applyBorder="1" applyAlignment="1">
      <alignment horizontal="center" vertical="center" shrinkToFit="1"/>
    </xf>
    <xf numFmtId="0" fontId="16" fillId="0" borderId="16" xfId="1" applyBorder="1" applyAlignment="1">
      <alignment horizontal="center" vertical="center" shrinkToFit="1"/>
    </xf>
    <xf numFmtId="0" fontId="16" fillId="0" borderId="30" xfId="1" applyBorder="1" applyAlignment="1">
      <alignment horizontal="center" vertical="center" shrinkToFit="1"/>
    </xf>
    <xf numFmtId="0" fontId="21" fillId="0" borderId="32" xfId="1" applyFont="1" applyBorder="1" applyAlignment="1">
      <alignment horizontal="center" vertical="center" shrinkToFit="1"/>
    </xf>
    <xf numFmtId="0" fontId="21" fillId="0" borderId="33" xfId="1" applyFont="1" applyBorder="1" applyAlignment="1">
      <alignment horizontal="center" vertical="center" shrinkToFit="1"/>
    </xf>
    <xf numFmtId="0" fontId="21" fillId="0" borderId="34" xfId="1" applyFont="1" applyBorder="1" applyAlignment="1">
      <alignment horizontal="center" vertical="center" shrinkToFit="1"/>
    </xf>
    <xf numFmtId="5" fontId="20" fillId="0" borderId="35" xfId="1" applyNumberFormat="1" applyFont="1" applyBorder="1" applyAlignment="1">
      <alignment horizontal="right" vertical="center" shrinkToFit="1"/>
    </xf>
    <xf numFmtId="0" fontId="20" fillId="0" borderId="33" xfId="1" applyFont="1" applyBorder="1" applyAlignment="1">
      <alignment horizontal="right" vertical="center" shrinkToFit="1"/>
    </xf>
    <xf numFmtId="0" fontId="20" fillId="0" borderId="34" xfId="1" applyFont="1" applyBorder="1" applyAlignment="1">
      <alignment horizontal="right" vertical="center" shrinkToFit="1"/>
    </xf>
    <xf numFmtId="0" fontId="16" fillId="0" borderId="36" xfId="1" applyBorder="1" applyAlignment="1">
      <alignment horizontal="center" vertical="center" shrinkToFit="1"/>
    </xf>
    <xf numFmtId="0" fontId="16" fillId="0" borderId="37" xfId="1" applyBorder="1" applyAlignment="1">
      <alignment horizontal="center" vertical="center" shrinkToFit="1"/>
    </xf>
    <xf numFmtId="0" fontId="16" fillId="0" borderId="24" xfId="1" applyBorder="1" applyAlignment="1">
      <alignment horizontal="center" vertical="center" shrinkToFit="1"/>
    </xf>
    <xf numFmtId="0" fontId="16" fillId="0" borderId="14" xfId="1" applyBorder="1" applyAlignment="1">
      <alignment horizontal="center" vertical="center" shrinkToFit="1"/>
    </xf>
    <xf numFmtId="0" fontId="16" fillId="0" borderId="20" xfId="1" applyBorder="1" applyAlignment="1">
      <alignment horizontal="center" vertical="center" shrinkToFit="1"/>
    </xf>
    <xf numFmtId="176" fontId="16" fillId="0" borderId="13" xfId="1" applyNumberFormat="1" applyBorder="1" applyAlignment="1">
      <alignment horizontal="right" vertical="center"/>
    </xf>
    <xf numFmtId="0" fontId="16" fillId="0" borderId="14" xfId="1" applyBorder="1" applyAlignment="1">
      <alignment horizontal="right" vertical="center"/>
    </xf>
    <xf numFmtId="0" fontId="16" fillId="0" borderId="20" xfId="1" applyBorder="1" applyAlignment="1">
      <alignment horizontal="right" vertical="center"/>
    </xf>
    <xf numFmtId="0" fontId="16" fillId="0" borderId="19" xfId="1" applyBorder="1" applyAlignment="1">
      <alignment horizontal="center" vertical="center" shrinkToFit="1"/>
    </xf>
    <xf numFmtId="0" fontId="16" fillId="0" borderId="31" xfId="1" applyBorder="1" applyAlignment="1">
      <alignment horizontal="center" vertical="center" shrinkToFit="1"/>
    </xf>
    <xf numFmtId="0" fontId="16" fillId="0" borderId="28" xfId="1" applyBorder="1" applyAlignment="1">
      <alignment horizontal="center" vertical="center" shrinkToFit="1"/>
    </xf>
    <xf numFmtId="0" fontId="16" fillId="0" borderId="17" xfId="1" applyBorder="1" applyAlignment="1">
      <alignment horizontal="center" vertical="center" shrinkToFit="1"/>
    </xf>
    <xf numFmtId="5" fontId="16" fillId="0" borderId="18" xfId="1" applyNumberFormat="1" applyBorder="1" applyAlignment="1">
      <alignment horizontal="right" vertical="center" shrinkToFit="1"/>
    </xf>
    <xf numFmtId="0" fontId="16" fillId="0" borderId="18" xfId="1" applyBorder="1" applyAlignment="1">
      <alignment horizontal="right" vertical="center" shrinkToFit="1"/>
    </xf>
    <xf numFmtId="0" fontId="10" fillId="0" borderId="0" xfId="0" applyFont="1" applyAlignment="1">
      <alignment horizontal="center" vertical="center"/>
    </xf>
    <xf numFmtId="0" fontId="16" fillId="0" borderId="24" xfId="1" applyBorder="1" applyAlignment="1">
      <alignment horizontal="center" vertical="center"/>
    </xf>
    <xf numFmtId="0" fontId="16" fillId="0" borderId="14" xfId="1" applyBorder="1" applyAlignment="1">
      <alignment horizontal="center" vertical="center"/>
    </xf>
    <xf numFmtId="0" fontId="16" fillId="0" borderId="13" xfId="1" applyBorder="1" applyAlignment="1">
      <alignment horizontal="center" vertical="center"/>
    </xf>
    <xf numFmtId="0" fontId="16" fillId="0" borderId="20" xfId="1" applyBorder="1" applyAlignment="1">
      <alignment horizontal="center" vertical="center"/>
    </xf>
    <xf numFmtId="0" fontId="16" fillId="0" borderId="25" xfId="1" applyBorder="1" applyAlignment="1">
      <alignment horizontal="center" vertical="center"/>
    </xf>
    <xf numFmtId="0" fontId="16" fillId="0" borderId="26" xfId="1" applyBorder="1" applyAlignment="1">
      <alignment horizontal="center" vertical="center"/>
    </xf>
    <xf numFmtId="0" fontId="16" fillId="0" borderId="27" xfId="1" applyBorder="1" applyAlignment="1">
      <alignment horizontal="center" vertical="center"/>
    </xf>
  </cellXfs>
  <cellStyles count="2">
    <cellStyle name="標準" xfId="0" builtinId="0"/>
    <cellStyle name="標準 2" xfId="1" xr:uid="{9BBAC31D-3A5E-4B07-8C3C-0A4079CBFDE7}"/>
  </cellStyles>
  <dxfs count="0"/>
  <tableStyles count="0" defaultTableStyle="TableStyleMedium9"/>
  <colors>
    <mruColors>
      <color rgb="FFF0F8FA"/>
      <color rgb="FFF9FCFD"/>
      <color rgb="FFEFF4FB"/>
      <color rgb="FFF9EEED"/>
      <color rgb="FFA6C4E8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209551</xdr:colOff>
      <xdr:row>18</xdr:row>
      <xdr:rowOff>123825</xdr:rowOff>
    </xdr:from>
    <xdr:to>
      <xdr:col>7</xdr:col>
      <xdr:colOff>191101</xdr:colOff>
      <xdr:row>21</xdr:row>
      <xdr:rowOff>66675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5B739023-FA17-712C-A6D6-7CBE2862AAC1}"/>
            </a:ext>
          </a:extLst>
        </xdr:cNvPr>
        <xdr:cNvGrpSpPr/>
      </xdr:nvGrpSpPr>
      <xdr:grpSpPr>
        <a:xfrm>
          <a:off x="447676" y="5305425"/>
          <a:ext cx="4458300" cy="1028700"/>
          <a:chOff x="57151" y="5381625"/>
          <a:chExt cx="4458300" cy="102870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7243D47F-15EC-74AC-DEA9-743E41DD485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48889" r="8530" b="70177"/>
          <a:stretch>
            <a:fillRect/>
          </a:stretch>
        </xdr:blipFill>
        <xdr:spPr>
          <a:xfrm>
            <a:off x="57151" y="5476876"/>
            <a:ext cx="1296000" cy="933449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BD2DAA43-5B60-423B-97B3-A90818EABAA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46385" t="37126" r="11034" b="33052"/>
          <a:stretch>
            <a:fillRect/>
          </a:stretch>
        </xdr:blipFill>
        <xdr:spPr>
          <a:xfrm>
            <a:off x="1628775" y="5476875"/>
            <a:ext cx="1296001" cy="93345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17FCCB89-3F71-4961-B11C-660368D08C6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47324" t="69079" r="10095" b="1099"/>
          <a:stretch>
            <a:fillRect/>
          </a:stretch>
        </xdr:blipFill>
        <xdr:spPr>
          <a:xfrm>
            <a:off x="3219450" y="5476875"/>
            <a:ext cx="1296001" cy="933449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E49C5660-1CD2-E512-7C65-F1DBE3190D72}"/>
              </a:ext>
            </a:extLst>
          </xdr:cNvPr>
          <xdr:cNvSpPr txBox="1"/>
        </xdr:nvSpPr>
        <xdr:spPr>
          <a:xfrm>
            <a:off x="104775" y="5381625"/>
            <a:ext cx="800100" cy="228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フォント１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7902496E-9507-459B-AD82-8218EE5D68C1}"/>
              </a:ext>
            </a:extLst>
          </xdr:cNvPr>
          <xdr:cNvSpPr txBox="1"/>
        </xdr:nvSpPr>
        <xdr:spPr>
          <a:xfrm>
            <a:off x="1676400" y="5391150"/>
            <a:ext cx="800100" cy="228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フォント２</a:t>
            </a:r>
            <a:endParaRPr kumimoji="1" lang="en-US" altLang="ja-JP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DAB4368-BE84-4860-8DD5-54E5BB6E1B6F}"/>
              </a:ext>
            </a:extLst>
          </xdr:cNvPr>
          <xdr:cNvSpPr txBox="1"/>
        </xdr:nvSpPr>
        <xdr:spPr>
          <a:xfrm>
            <a:off x="3267075" y="5391150"/>
            <a:ext cx="1000125" cy="228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フォント３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25</xdr:row>
      <xdr:rowOff>0</xdr:rowOff>
    </xdr:from>
    <xdr:to>
      <xdr:col>29</xdr:col>
      <xdr:colOff>223520</xdr:colOff>
      <xdr:row>27</xdr:row>
      <xdr:rowOff>114300</xdr:rowOff>
    </xdr:to>
    <xdr:sp macro="" textlink="">
      <xdr:nvSpPr>
        <xdr:cNvPr id="2" name="Text Box 172">
          <a:extLst>
            <a:ext uri="{FF2B5EF4-FFF2-40B4-BE49-F238E27FC236}">
              <a16:creationId xmlns:a16="http://schemas.microsoft.com/office/drawing/2014/main" id="{ABDEDE24-38A6-4692-A6DC-23AC06014658}"/>
            </a:ext>
          </a:extLst>
        </xdr:cNvPr>
        <xdr:cNvSpPr txBox="1">
          <a:spLocks noChangeArrowheads="1"/>
        </xdr:cNvSpPr>
      </xdr:nvSpPr>
      <xdr:spPr bwMode="auto">
        <a:xfrm>
          <a:off x="9820275" y="12239625"/>
          <a:ext cx="22352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21</xdr:col>
      <xdr:colOff>87630</xdr:colOff>
      <xdr:row>25</xdr:row>
      <xdr:rowOff>0</xdr:rowOff>
    </xdr:from>
    <xdr:ext cx="200025" cy="488984"/>
    <xdr:sp macro="" textlink="">
      <xdr:nvSpPr>
        <xdr:cNvPr id="3" name="Text Box 172">
          <a:extLst>
            <a:ext uri="{FF2B5EF4-FFF2-40B4-BE49-F238E27FC236}">
              <a16:creationId xmlns:a16="http://schemas.microsoft.com/office/drawing/2014/main" id="{FC70FA47-7E64-4FA3-AC8D-A0BC52DBDF47}"/>
            </a:ext>
          </a:extLst>
        </xdr:cNvPr>
        <xdr:cNvSpPr txBox="1">
          <a:spLocks noChangeArrowheads="1"/>
        </xdr:cNvSpPr>
      </xdr:nvSpPr>
      <xdr:spPr bwMode="auto">
        <a:xfrm>
          <a:off x="7469505" y="12239625"/>
          <a:ext cx="200025" cy="488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87630</xdr:colOff>
      <xdr:row>24</xdr:row>
      <xdr:rowOff>0</xdr:rowOff>
    </xdr:from>
    <xdr:ext cx="182217" cy="457200"/>
    <xdr:sp macro="" textlink="">
      <xdr:nvSpPr>
        <xdr:cNvPr id="4" name="Text Box 172">
          <a:extLst>
            <a:ext uri="{FF2B5EF4-FFF2-40B4-BE49-F238E27FC236}">
              <a16:creationId xmlns:a16="http://schemas.microsoft.com/office/drawing/2014/main" id="{F36BFF81-EC7D-4A83-992E-B2912A1DC9C9}"/>
            </a:ext>
          </a:extLst>
        </xdr:cNvPr>
        <xdr:cNvSpPr txBox="1">
          <a:spLocks noChangeArrowheads="1"/>
        </xdr:cNvSpPr>
      </xdr:nvSpPr>
      <xdr:spPr bwMode="auto">
        <a:xfrm>
          <a:off x="973455" y="11544300"/>
          <a:ext cx="18221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87630</xdr:colOff>
      <xdr:row>24</xdr:row>
      <xdr:rowOff>0</xdr:rowOff>
    </xdr:from>
    <xdr:ext cx="182217" cy="457200"/>
    <xdr:sp macro="" textlink="">
      <xdr:nvSpPr>
        <xdr:cNvPr id="5" name="Text Box 172">
          <a:extLst>
            <a:ext uri="{FF2B5EF4-FFF2-40B4-BE49-F238E27FC236}">
              <a16:creationId xmlns:a16="http://schemas.microsoft.com/office/drawing/2014/main" id="{6C1291D3-9943-4C27-883F-3A1934B9235D}"/>
            </a:ext>
          </a:extLst>
        </xdr:cNvPr>
        <xdr:cNvSpPr txBox="1">
          <a:spLocks noChangeArrowheads="1"/>
        </xdr:cNvSpPr>
      </xdr:nvSpPr>
      <xdr:spPr bwMode="auto">
        <a:xfrm>
          <a:off x="973455" y="11544300"/>
          <a:ext cx="18221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647698</xdr:rowOff>
    </xdr:from>
    <xdr:to>
      <xdr:col>0</xdr:col>
      <xdr:colOff>6790368</xdr:colOff>
      <xdr:row>1</xdr:row>
      <xdr:rowOff>2488911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061803D-456E-79BF-2689-622D73B2E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698"/>
          <a:ext cx="6790368" cy="703233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0</xdr:row>
      <xdr:rowOff>257165</xdr:rowOff>
    </xdr:from>
    <xdr:to>
      <xdr:col>2</xdr:col>
      <xdr:colOff>608683</xdr:colOff>
      <xdr:row>1</xdr:row>
      <xdr:rowOff>2521347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CD04047-8143-74EB-252F-EF07F877A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6600" y="257165"/>
          <a:ext cx="7066633" cy="74553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5932998</xdr:colOff>
      <xdr:row>0</xdr:row>
      <xdr:rowOff>708758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22591A5-59BD-9D87-BB1C-9A29F354A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5932998" cy="708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127"/>
  <sheetViews>
    <sheetView tabSelected="1" view="pageBreakPreview" zoomScaleNormal="100" zoomScaleSheetLayoutView="100" workbookViewId="0">
      <selection activeCell="H9" sqref="H9"/>
    </sheetView>
  </sheetViews>
  <sheetFormatPr defaultColWidth="12.875" defaultRowHeight="24" customHeight="1"/>
  <cols>
    <col min="1" max="1" width="3.125" style="1" customWidth="1"/>
    <col min="2" max="2" width="9.625" style="1" customWidth="1"/>
    <col min="3" max="4" width="12.125" style="1" customWidth="1"/>
    <col min="5" max="5" width="10.125" style="1" customWidth="1"/>
    <col min="6" max="6" width="2.625" style="1" customWidth="1"/>
    <col min="7" max="9" width="12.125" style="1" customWidth="1"/>
    <col min="10" max="10" width="10.125" style="1" customWidth="1"/>
    <col min="11" max="11" width="17.125" style="1" customWidth="1"/>
    <col min="12" max="12" width="19.125" style="1" customWidth="1"/>
    <col min="13" max="16384" width="12.875" style="1"/>
  </cols>
  <sheetData>
    <row r="1" spans="1:12" ht="49.5" customHeight="1">
      <c r="A1" s="75" t="s">
        <v>82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5"/>
    </row>
    <row r="2" spans="1:12" ht="24" customHeight="1">
      <c r="A2" s="89" t="s">
        <v>103</v>
      </c>
      <c r="B2" s="90"/>
      <c r="C2" s="101"/>
      <c r="D2" s="102"/>
      <c r="E2" s="66" t="s">
        <v>115</v>
      </c>
      <c r="F2" s="7"/>
      <c r="G2" s="91" t="s">
        <v>105</v>
      </c>
      <c r="H2" s="91"/>
      <c r="I2" s="91"/>
      <c r="J2" s="67"/>
    </row>
    <row r="3" spans="1:12" ht="24" customHeight="1">
      <c r="A3" s="92" t="s">
        <v>104</v>
      </c>
      <c r="B3" s="93"/>
      <c r="C3" s="24"/>
      <c r="D3" s="25"/>
      <c r="E3" s="68" t="s">
        <v>116</v>
      </c>
      <c r="F3" s="69"/>
      <c r="G3" s="70"/>
      <c r="H3" s="71"/>
      <c r="I3" s="71"/>
      <c r="J3" s="71"/>
    </row>
    <row r="4" spans="1:12" ht="21.95" customHeight="1">
      <c r="A4" s="100" t="s">
        <v>34</v>
      </c>
      <c r="B4" s="100"/>
      <c r="C4" s="98"/>
      <c r="D4" s="99"/>
      <c r="E4" s="72" t="s">
        <v>36</v>
      </c>
      <c r="F4" s="92" t="s">
        <v>35</v>
      </c>
      <c r="G4" s="93"/>
      <c r="H4" s="99"/>
      <c r="I4" s="104"/>
      <c r="J4" s="73" t="s">
        <v>129</v>
      </c>
      <c r="K4" s="57"/>
    </row>
    <row r="5" spans="1:12" ht="21.95" customHeight="1">
      <c r="A5" s="100" t="s">
        <v>37</v>
      </c>
      <c r="B5" s="100"/>
      <c r="C5" s="99"/>
      <c r="D5" s="104"/>
      <c r="E5" s="108"/>
      <c r="F5" s="92" t="s">
        <v>71</v>
      </c>
      <c r="G5" s="93"/>
      <c r="H5" s="99"/>
      <c r="I5" s="104"/>
      <c r="J5" s="73" t="s">
        <v>129</v>
      </c>
      <c r="K5" s="57"/>
    </row>
    <row r="6" spans="1:12" ht="21.95" customHeight="1">
      <c r="A6" s="113" t="s">
        <v>72</v>
      </c>
      <c r="B6" s="114"/>
      <c r="C6" s="117"/>
      <c r="D6" s="118"/>
      <c r="E6" s="118"/>
      <c r="F6" s="118"/>
      <c r="G6" s="118"/>
      <c r="H6" s="118"/>
      <c r="I6" s="118"/>
      <c r="J6" s="119"/>
    </row>
    <row r="7" spans="1:12" ht="21.95" customHeight="1">
      <c r="A7" s="100" t="s">
        <v>73</v>
      </c>
      <c r="B7" s="100"/>
      <c r="C7" s="120"/>
      <c r="D7" s="121"/>
      <c r="E7" s="122"/>
      <c r="F7" s="74"/>
    </row>
    <row r="8" spans="1:12" ht="21.95" customHeight="1">
      <c r="A8" s="27"/>
      <c r="B8" s="27"/>
      <c r="C8" s="27"/>
      <c r="D8" s="27"/>
      <c r="E8" s="27"/>
      <c r="F8" s="27"/>
    </row>
    <row r="9" spans="1:12" ht="21.95" customHeight="1">
      <c r="A9" s="27"/>
      <c r="B9" s="27" t="s">
        <v>106</v>
      </c>
      <c r="C9" s="27"/>
      <c r="D9" s="27"/>
      <c r="E9" s="27"/>
      <c r="F9" s="27"/>
    </row>
    <row r="10" spans="1:12" ht="21.95" customHeight="1">
      <c r="A10" s="27"/>
      <c r="B10" s="96" t="s">
        <v>109</v>
      </c>
      <c r="C10" s="96"/>
      <c r="D10" s="96"/>
      <c r="E10" s="96"/>
      <c r="F10" s="96"/>
      <c r="G10" s="96"/>
      <c r="H10" s="96"/>
      <c r="I10" s="96"/>
      <c r="J10" s="7"/>
    </row>
    <row r="11" spans="1:12" ht="21.95" customHeight="1">
      <c r="A11" s="27"/>
      <c r="B11" s="96" t="s">
        <v>107</v>
      </c>
      <c r="C11" s="96"/>
      <c r="D11" s="96"/>
      <c r="E11" s="96"/>
      <c r="F11" s="96"/>
      <c r="G11" s="96"/>
      <c r="H11" s="96"/>
      <c r="I11" s="96"/>
      <c r="J11" s="7"/>
    </row>
    <row r="12" spans="1:12" ht="21.75" customHeight="1">
      <c r="A12" s="27"/>
      <c r="B12" s="96" t="s">
        <v>108</v>
      </c>
      <c r="C12" s="96"/>
      <c r="D12" s="96"/>
      <c r="E12" s="96"/>
      <c r="F12" s="96"/>
      <c r="G12" s="96"/>
      <c r="H12" s="96"/>
      <c r="I12" s="96"/>
      <c r="J12" s="7"/>
    </row>
    <row r="13" spans="1:12" ht="6" customHeight="1">
      <c r="A13" s="27"/>
      <c r="B13" s="7"/>
      <c r="C13" s="28"/>
      <c r="D13" s="28"/>
      <c r="E13" s="28"/>
      <c r="F13" s="28"/>
      <c r="G13" s="28"/>
      <c r="H13" s="28"/>
      <c r="I13" s="28"/>
      <c r="J13" s="28"/>
    </row>
    <row r="14" spans="1:12" ht="21.95" customHeight="1">
      <c r="A14" s="27"/>
      <c r="B14" s="96" t="s">
        <v>31</v>
      </c>
      <c r="C14" s="97"/>
      <c r="D14" s="97"/>
      <c r="E14" s="97"/>
      <c r="F14" s="97"/>
      <c r="G14" s="97"/>
      <c r="H14" s="97"/>
      <c r="I14" s="97"/>
      <c r="J14" s="28"/>
    </row>
    <row r="15" spans="1:12" ht="21.95" customHeight="1">
      <c r="A15" s="27"/>
      <c r="B15" s="96" t="s">
        <v>32</v>
      </c>
      <c r="C15" s="97"/>
      <c r="D15" s="97"/>
      <c r="E15" s="97"/>
      <c r="F15" s="97"/>
      <c r="G15" s="97"/>
      <c r="H15" s="97"/>
      <c r="I15" s="97"/>
      <c r="J15" s="28"/>
    </row>
    <row r="16" spans="1:12" ht="21.95" customHeight="1">
      <c r="A16" s="27"/>
      <c r="B16" s="103" t="s">
        <v>120</v>
      </c>
      <c r="C16" s="103"/>
      <c r="D16" s="103"/>
      <c r="E16" s="103"/>
      <c r="F16" s="103"/>
      <c r="G16" s="103"/>
      <c r="H16" s="103"/>
      <c r="I16" s="103"/>
      <c r="J16" s="52"/>
    </row>
    <row r="17" spans="1:14" ht="21.95" customHeight="1">
      <c r="A17" s="27"/>
      <c r="B17" s="103" t="s">
        <v>121</v>
      </c>
      <c r="C17" s="103"/>
      <c r="D17" s="103"/>
      <c r="E17" s="103"/>
      <c r="F17" s="103"/>
      <c r="G17" s="103"/>
      <c r="H17" s="103"/>
      <c r="I17" s="103"/>
      <c r="J17" s="52"/>
    </row>
    <row r="18" spans="1:14" ht="21.95" customHeight="1">
      <c r="A18" s="27"/>
      <c r="B18" s="103" t="s">
        <v>122</v>
      </c>
      <c r="C18" s="103"/>
      <c r="D18" s="103"/>
      <c r="E18" s="103"/>
      <c r="F18" s="103"/>
      <c r="G18" s="103"/>
      <c r="H18" s="103"/>
      <c r="I18" s="103"/>
      <c r="J18" s="52"/>
    </row>
    <row r="19" spans="1:14" s="4" customFormat="1" ht="37.5" customHeight="1">
      <c r="A19" s="29"/>
      <c r="B19" s="29"/>
      <c r="C19" s="29"/>
      <c r="D19" s="29"/>
      <c r="E19" s="29"/>
      <c r="F19" s="29"/>
      <c r="G19" s="29"/>
      <c r="I19" s="110" t="s">
        <v>130</v>
      </c>
      <c r="J19" s="110"/>
      <c r="K19" s="110"/>
    </row>
    <row r="20" spans="1:14" s="2" customFormat="1" ht="24" customHeight="1">
      <c r="A20" s="30"/>
      <c r="B20" s="30"/>
      <c r="C20" s="30"/>
      <c r="D20" s="30"/>
      <c r="E20" s="30"/>
      <c r="F20" s="30"/>
      <c r="G20" s="30"/>
      <c r="I20" s="31" t="s">
        <v>4</v>
      </c>
      <c r="J20" s="109"/>
      <c r="K20" s="109"/>
    </row>
    <row r="21" spans="1:14" s="2" customFormat="1" ht="24" customHeight="1">
      <c r="A21" s="32"/>
      <c r="B21" s="33"/>
      <c r="C21" s="34"/>
      <c r="D21" s="30"/>
      <c r="E21" s="30"/>
      <c r="F21" s="30"/>
      <c r="G21" s="33"/>
      <c r="I21" s="31" t="s">
        <v>5</v>
      </c>
      <c r="J21" s="109"/>
      <c r="K21" s="109"/>
    </row>
    <row r="22" spans="1:14" s="2" customFormat="1" ht="15.95" customHeight="1">
      <c r="A22" s="30"/>
      <c r="B22" s="30"/>
      <c r="C22" s="30"/>
      <c r="D22" s="30"/>
      <c r="E22" s="30"/>
      <c r="F22" s="30"/>
      <c r="G22" s="35"/>
      <c r="H22" s="35"/>
      <c r="I22" s="36"/>
      <c r="J22" s="36"/>
      <c r="K22" s="3"/>
    </row>
    <row r="23" spans="1:14" s="2" customFormat="1" ht="15.95" customHeight="1">
      <c r="A23" s="30"/>
      <c r="B23" s="30"/>
      <c r="C23" s="30"/>
      <c r="D23" s="30"/>
      <c r="E23" s="88" t="s">
        <v>33</v>
      </c>
      <c r="F23" s="88"/>
      <c r="G23" s="115" t="s">
        <v>132</v>
      </c>
      <c r="H23" s="116"/>
      <c r="I23" s="63" t="s">
        <v>131</v>
      </c>
      <c r="J23" s="88" t="s">
        <v>33</v>
      </c>
      <c r="K23" s="88"/>
    </row>
    <row r="24" spans="1:14" ht="15" customHeight="1">
      <c r="A24" s="37"/>
      <c r="B24" s="38" t="s">
        <v>0</v>
      </c>
      <c r="C24" s="39" t="s">
        <v>111</v>
      </c>
      <c r="D24" s="51" t="s">
        <v>112</v>
      </c>
      <c r="E24" s="105" t="s">
        <v>127</v>
      </c>
      <c r="F24" s="105"/>
      <c r="G24" s="26" t="s">
        <v>113</v>
      </c>
      <c r="H24" s="51" t="s">
        <v>114</v>
      </c>
      <c r="I24" s="55" t="s">
        <v>128</v>
      </c>
      <c r="J24" s="78" t="s">
        <v>1</v>
      </c>
      <c r="K24" s="79"/>
    </row>
    <row r="25" spans="1:14" ht="24" customHeight="1">
      <c r="A25" s="94" t="s">
        <v>8</v>
      </c>
      <c r="B25" s="40" t="s">
        <v>117</v>
      </c>
      <c r="C25" s="41" t="s">
        <v>123</v>
      </c>
      <c r="D25" s="49" t="s">
        <v>126</v>
      </c>
      <c r="E25" s="106" t="s">
        <v>11</v>
      </c>
      <c r="F25" s="106"/>
      <c r="G25" s="41" t="s">
        <v>124</v>
      </c>
      <c r="H25" s="49" t="s">
        <v>119</v>
      </c>
      <c r="I25" s="54" t="s">
        <v>11</v>
      </c>
      <c r="J25" s="80" t="s">
        <v>45</v>
      </c>
      <c r="K25" s="81"/>
      <c r="L25" s="7"/>
    </row>
    <row r="26" spans="1:14" ht="24" customHeight="1" thickBot="1">
      <c r="A26" s="95"/>
      <c r="B26" s="42" t="s">
        <v>10</v>
      </c>
      <c r="C26" s="43" t="s">
        <v>125</v>
      </c>
      <c r="D26" s="48" t="s">
        <v>9</v>
      </c>
      <c r="E26" s="107" t="s">
        <v>18</v>
      </c>
      <c r="F26" s="107"/>
      <c r="G26" s="56"/>
      <c r="H26" s="48"/>
      <c r="I26" s="53" t="s">
        <v>18</v>
      </c>
      <c r="J26" s="82" t="s">
        <v>118</v>
      </c>
      <c r="K26" s="83"/>
      <c r="L26" s="8"/>
      <c r="M26" s="9"/>
      <c r="N26" s="8"/>
    </row>
    <row r="27" spans="1:14" ht="24.95" customHeight="1" thickTop="1">
      <c r="A27" s="44">
        <v>1</v>
      </c>
      <c r="B27" s="22"/>
      <c r="C27" s="22"/>
      <c r="D27" s="50"/>
      <c r="E27" s="111"/>
      <c r="F27" s="112"/>
      <c r="G27" s="58"/>
      <c r="H27" s="59"/>
      <c r="I27" s="64"/>
      <c r="J27" s="84"/>
      <c r="K27" s="85"/>
      <c r="L27" s="8"/>
      <c r="M27" s="9"/>
      <c r="N27" s="10"/>
    </row>
    <row r="28" spans="1:14" ht="24.95" customHeight="1">
      <c r="A28" s="45">
        <v>2</v>
      </c>
      <c r="B28" s="23"/>
      <c r="C28" s="23"/>
      <c r="D28" s="46"/>
      <c r="E28" s="86"/>
      <c r="F28" s="87"/>
      <c r="G28" s="60"/>
      <c r="H28" s="61"/>
      <c r="I28" s="65"/>
      <c r="J28" s="76"/>
      <c r="K28" s="77"/>
      <c r="L28" s="8"/>
      <c r="M28" s="10"/>
      <c r="N28" s="10"/>
    </row>
    <row r="29" spans="1:14" ht="24.95" customHeight="1">
      <c r="A29" s="45">
        <v>3</v>
      </c>
      <c r="B29" s="23"/>
      <c r="C29" s="23"/>
      <c r="D29" s="46"/>
      <c r="E29" s="86"/>
      <c r="F29" s="87"/>
      <c r="G29" s="60"/>
      <c r="H29" s="61"/>
      <c r="I29" s="65"/>
      <c r="J29" s="76"/>
      <c r="K29" s="77"/>
      <c r="L29" s="8"/>
      <c r="M29" s="10"/>
      <c r="N29" s="10"/>
    </row>
    <row r="30" spans="1:14" ht="24.95" customHeight="1">
      <c r="A30" s="45">
        <v>4</v>
      </c>
      <c r="B30" s="23"/>
      <c r="C30" s="23"/>
      <c r="D30" s="46"/>
      <c r="E30" s="86"/>
      <c r="F30" s="87"/>
      <c r="G30" s="60"/>
      <c r="H30" s="61"/>
      <c r="I30" s="65"/>
      <c r="J30" s="76"/>
      <c r="K30" s="77"/>
      <c r="L30" s="8"/>
      <c r="M30" s="10"/>
      <c r="N30" s="10"/>
    </row>
    <row r="31" spans="1:14" ht="24.95" customHeight="1">
      <c r="A31" s="45">
        <v>5</v>
      </c>
      <c r="B31" s="23"/>
      <c r="C31" s="23"/>
      <c r="D31" s="23"/>
      <c r="E31" s="86"/>
      <c r="F31" s="87"/>
      <c r="G31" s="60"/>
      <c r="H31" s="60"/>
      <c r="I31" s="65"/>
      <c r="J31" s="76"/>
      <c r="K31" s="77"/>
      <c r="L31" s="8"/>
      <c r="M31" s="10"/>
      <c r="N31" s="10"/>
    </row>
    <row r="32" spans="1:14" ht="24.95" customHeight="1">
      <c r="A32" s="45">
        <v>6</v>
      </c>
      <c r="B32" s="23"/>
      <c r="C32" s="23"/>
      <c r="D32" s="47"/>
      <c r="E32" s="86"/>
      <c r="F32" s="87"/>
      <c r="G32" s="60"/>
      <c r="H32" s="62"/>
      <c r="I32" s="65"/>
      <c r="J32" s="76"/>
      <c r="K32" s="77"/>
      <c r="L32" s="8"/>
      <c r="M32" s="10"/>
      <c r="N32" s="10"/>
    </row>
    <row r="33" spans="1:14" ht="24.95" customHeight="1">
      <c r="A33" s="45">
        <v>7</v>
      </c>
      <c r="B33" s="23"/>
      <c r="C33" s="23"/>
      <c r="D33" s="46"/>
      <c r="E33" s="86"/>
      <c r="F33" s="87"/>
      <c r="G33" s="60"/>
      <c r="H33" s="61"/>
      <c r="I33" s="65"/>
      <c r="J33" s="76"/>
      <c r="K33" s="77"/>
      <c r="L33" s="8"/>
      <c r="M33" s="10"/>
      <c r="N33" s="10"/>
    </row>
    <row r="34" spans="1:14" ht="24.95" customHeight="1">
      <c r="A34" s="45">
        <v>8</v>
      </c>
      <c r="B34" s="23"/>
      <c r="C34" s="23"/>
      <c r="D34" s="46"/>
      <c r="E34" s="86"/>
      <c r="F34" s="87"/>
      <c r="G34" s="60"/>
      <c r="H34" s="61"/>
      <c r="I34" s="65"/>
      <c r="J34" s="76"/>
      <c r="K34" s="77"/>
      <c r="L34" s="8"/>
      <c r="M34" s="10"/>
      <c r="N34" s="10"/>
    </row>
    <row r="35" spans="1:14" ht="24.95" customHeight="1">
      <c r="A35" s="45">
        <v>9</v>
      </c>
      <c r="B35" s="23"/>
      <c r="C35" s="23"/>
      <c r="D35" s="46"/>
      <c r="E35" s="86"/>
      <c r="F35" s="87"/>
      <c r="G35" s="60"/>
      <c r="H35" s="61"/>
      <c r="I35" s="65"/>
      <c r="J35" s="76"/>
      <c r="K35" s="77"/>
      <c r="L35" s="8"/>
      <c r="M35" s="10"/>
      <c r="N35" s="10"/>
    </row>
    <row r="36" spans="1:14" ht="24.95" customHeight="1">
      <c r="A36" s="45">
        <v>10</v>
      </c>
      <c r="B36" s="23"/>
      <c r="C36" s="23"/>
      <c r="D36" s="46"/>
      <c r="E36" s="86"/>
      <c r="F36" s="87"/>
      <c r="G36" s="60"/>
      <c r="H36" s="61"/>
      <c r="I36" s="65"/>
      <c r="J36" s="76"/>
      <c r="K36" s="77"/>
      <c r="L36" s="8"/>
      <c r="M36" s="10"/>
      <c r="N36" s="10"/>
    </row>
    <row r="37" spans="1:14" ht="24.95" customHeight="1">
      <c r="A37" s="45">
        <v>11</v>
      </c>
      <c r="B37" s="23"/>
      <c r="C37" s="23"/>
      <c r="D37" s="46"/>
      <c r="E37" s="86"/>
      <c r="F37" s="87"/>
      <c r="G37" s="60"/>
      <c r="H37" s="61"/>
      <c r="I37" s="65"/>
      <c r="J37" s="76"/>
      <c r="K37" s="77"/>
      <c r="L37" s="8"/>
      <c r="M37" s="10"/>
      <c r="N37" s="10"/>
    </row>
    <row r="38" spans="1:14" ht="24.95" customHeight="1">
      <c r="A38" s="45">
        <v>12</v>
      </c>
      <c r="B38" s="23"/>
      <c r="C38" s="23"/>
      <c r="D38" s="46"/>
      <c r="E38" s="86"/>
      <c r="F38" s="87"/>
      <c r="G38" s="60"/>
      <c r="H38" s="61"/>
      <c r="I38" s="65"/>
      <c r="J38" s="76"/>
      <c r="K38" s="77"/>
      <c r="L38" s="8"/>
      <c r="M38" s="10"/>
      <c r="N38" s="10"/>
    </row>
    <row r="39" spans="1:14" ht="24.95" customHeight="1">
      <c r="A39" s="45">
        <v>13</v>
      </c>
      <c r="B39" s="23"/>
      <c r="C39" s="23"/>
      <c r="D39" s="46"/>
      <c r="E39" s="86"/>
      <c r="F39" s="87"/>
      <c r="G39" s="60"/>
      <c r="H39" s="61"/>
      <c r="I39" s="65"/>
      <c r="J39" s="76"/>
      <c r="K39" s="77"/>
      <c r="L39" s="8"/>
      <c r="M39" s="10"/>
      <c r="N39" s="10"/>
    </row>
    <row r="40" spans="1:14" ht="24.95" customHeight="1">
      <c r="A40" s="45">
        <v>14</v>
      </c>
      <c r="B40" s="23"/>
      <c r="C40" s="23"/>
      <c r="D40" s="23"/>
      <c r="E40" s="86"/>
      <c r="F40" s="87"/>
      <c r="G40" s="60"/>
      <c r="H40" s="60"/>
      <c r="I40" s="65"/>
      <c r="J40" s="76"/>
      <c r="K40" s="77"/>
      <c r="L40" s="8"/>
      <c r="M40" s="10"/>
      <c r="N40" s="10"/>
    </row>
    <row r="41" spans="1:14" ht="24.95" customHeight="1">
      <c r="A41" s="45">
        <v>15</v>
      </c>
      <c r="B41" s="23"/>
      <c r="C41" s="23"/>
      <c r="D41" s="47"/>
      <c r="E41" s="86"/>
      <c r="F41" s="87"/>
      <c r="G41" s="60"/>
      <c r="H41" s="62"/>
      <c r="I41" s="65"/>
      <c r="J41" s="76"/>
      <c r="K41" s="77"/>
      <c r="L41" s="8"/>
      <c r="M41" s="10"/>
      <c r="N41" s="10"/>
    </row>
    <row r="42" spans="1:14" ht="24.95" customHeight="1">
      <c r="A42" s="45">
        <v>16</v>
      </c>
      <c r="B42" s="23"/>
      <c r="C42" s="23"/>
      <c r="D42" s="46"/>
      <c r="E42" s="86"/>
      <c r="F42" s="87"/>
      <c r="G42" s="60"/>
      <c r="H42" s="61"/>
      <c r="I42" s="65"/>
      <c r="J42" s="76"/>
      <c r="K42" s="77"/>
      <c r="L42" s="8"/>
      <c r="M42" s="10"/>
      <c r="N42" s="10"/>
    </row>
    <row r="43" spans="1:14" ht="24.95" customHeight="1">
      <c r="A43" s="45">
        <v>17</v>
      </c>
      <c r="B43" s="23"/>
      <c r="C43" s="23"/>
      <c r="D43" s="46"/>
      <c r="E43" s="86"/>
      <c r="F43" s="87"/>
      <c r="G43" s="60"/>
      <c r="H43" s="61"/>
      <c r="I43" s="65"/>
      <c r="J43" s="76"/>
      <c r="K43" s="77"/>
      <c r="L43" s="8"/>
      <c r="M43" s="10"/>
      <c r="N43" s="10"/>
    </row>
    <row r="44" spans="1:14" ht="24.95" customHeight="1">
      <c r="A44" s="45">
        <v>18</v>
      </c>
      <c r="B44" s="23"/>
      <c r="C44" s="23"/>
      <c r="D44" s="46"/>
      <c r="E44" s="86"/>
      <c r="F44" s="87"/>
      <c r="G44" s="60"/>
      <c r="H44" s="61"/>
      <c r="I44" s="65"/>
      <c r="J44" s="76"/>
      <c r="K44" s="77"/>
      <c r="L44" s="8"/>
    </row>
    <row r="45" spans="1:14" ht="24.95" customHeight="1">
      <c r="A45" s="45">
        <v>19</v>
      </c>
      <c r="B45" s="23"/>
      <c r="C45" s="23"/>
      <c r="D45" s="23"/>
      <c r="E45" s="86"/>
      <c r="F45" s="87"/>
      <c r="G45" s="60"/>
      <c r="H45" s="60"/>
      <c r="I45" s="65"/>
      <c r="J45" s="76"/>
      <c r="K45" s="77"/>
      <c r="L45" s="6"/>
    </row>
    <row r="46" spans="1:14" ht="24.95" customHeight="1">
      <c r="A46" s="45">
        <v>20</v>
      </c>
      <c r="B46" s="23"/>
      <c r="C46" s="23"/>
      <c r="D46" s="47"/>
      <c r="E46" s="86"/>
      <c r="F46" s="87"/>
      <c r="G46" s="60"/>
      <c r="H46" s="62"/>
      <c r="I46" s="65"/>
      <c r="J46" s="76"/>
      <c r="K46" s="77"/>
      <c r="L46" s="6"/>
    </row>
    <row r="47" spans="1:14" ht="24.95" customHeight="1">
      <c r="A47" s="45">
        <v>21</v>
      </c>
      <c r="B47" s="23"/>
      <c r="C47" s="23"/>
      <c r="D47" s="46"/>
      <c r="E47" s="86"/>
      <c r="F47" s="87"/>
      <c r="G47" s="60"/>
      <c r="H47" s="61"/>
      <c r="I47" s="65"/>
      <c r="J47" s="76"/>
      <c r="K47" s="77"/>
      <c r="L47" s="6"/>
    </row>
    <row r="48" spans="1:14" ht="24.95" customHeight="1">
      <c r="A48" s="45">
        <v>22</v>
      </c>
      <c r="B48" s="23"/>
      <c r="C48" s="23"/>
      <c r="D48" s="46"/>
      <c r="E48" s="86"/>
      <c r="F48" s="87"/>
      <c r="G48" s="60"/>
      <c r="H48" s="61"/>
      <c r="I48" s="65"/>
      <c r="J48" s="76"/>
      <c r="K48" s="77"/>
      <c r="L48" s="6"/>
    </row>
    <row r="49" spans="1:12" ht="24.95" customHeight="1">
      <c r="A49" s="45">
        <v>23</v>
      </c>
      <c r="B49" s="23"/>
      <c r="C49" s="23"/>
      <c r="D49" s="46"/>
      <c r="E49" s="86"/>
      <c r="F49" s="87"/>
      <c r="G49" s="60"/>
      <c r="H49" s="61"/>
      <c r="I49" s="65"/>
      <c r="J49" s="76"/>
      <c r="K49" s="77"/>
      <c r="L49" s="6"/>
    </row>
    <row r="50" spans="1:12" ht="24.95" customHeight="1">
      <c r="A50" s="45">
        <v>24</v>
      </c>
      <c r="B50" s="23"/>
      <c r="C50" s="23"/>
      <c r="D50" s="23"/>
      <c r="E50" s="86"/>
      <c r="F50" s="87"/>
      <c r="G50" s="60"/>
      <c r="H50" s="60"/>
      <c r="I50" s="65"/>
      <c r="J50" s="76"/>
      <c r="K50" s="77"/>
      <c r="L50" s="6"/>
    </row>
    <row r="51" spans="1:12" ht="24.95" customHeight="1">
      <c r="A51" s="45">
        <v>25</v>
      </c>
      <c r="B51" s="23"/>
      <c r="C51" s="23"/>
      <c r="D51" s="47"/>
      <c r="E51" s="86"/>
      <c r="F51" s="87"/>
      <c r="G51" s="60"/>
      <c r="H51" s="62"/>
      <c r="I51" s="65"/>
      <c r="J51" s="76"/>
      <c r="K51" s="77"/>
      <c r="L51" s="6"/>
    </row>
    <row r="52" spans="1:12" ht="24.95" customHeight="1">
      <c r="A52" s="45">
        <v>26</v>
      </c>
      <c r="B52" s="23"/>
      <c r="C52" s="23"/>
      <c r="D52" s="46"/>
      <c r="E52" s="86"/>
      <c r="F52" s="87"/>
      <c r="G52" s="60"/>
      <c r="H52" s="61"/>
      <c r="I52" s="65"/>
      <c r="J52" s="76"/>
      <c r="K52" s="77"/>
    </row>
    <row r="53" spans="1:12" ht="24.95" customHeight="1">
      <c r="A53" s="45">
        <v>27</v>
      </c>
      <c r="B53" s="23"/>
      <c r="C53" s="23"/>
      <c r="D53" s="46"/>
      <c r="E53" s="86"/>
      <c r="F53" s="87"/>
      <c r="G53" s="60"/>
      <c r="H53" s="61"/>
      <c r="I53" s="65"/>
      <c r="J53" s="76"/>
      <c r="K53" s="77"/>
    </row>
    <row r="54" spans="1:12" ht="24.95" customHeight="1">
      <c r="A54" s="45">
        <v>28</v>
      </c>
      <c r="B54" s="23"/>
      <c r="C54" s="23"/>
      <c r="D54" s="46"/>
      <c r="E54" s="86"/>
      <c r="F54" s="87"/>
      <c r="G54" s="60"/>
      <c r="H54" s="61"/>
      <c r="I54" s="65"/>
      <c r="J54" s="76"/>
      <c r="K54" s="77"/>
    </row>
    <row r="55" spans="1:12" ht="24.95" customHeight="1">
      <c r="A55" s="45">
        <v>29</v>
      </c>
      <c r="B55" s="23"/>
      <c r="C55" s="23"/>
      <c r="D55" s="23"/>
      <c r="E55" s="86"/>
      <c r="F55" s="87"/>
      <c r="G55" s="60"/>
      <c r="H55" s="60"/>
      <c r="I55" s="65"/>
      <c r="J55" s="76"/>
      <c r="K55" s="77"/>
    </row>
    <row r="56" spans="1:12" ht="24.95" customHeight="1">
      <c r="A56" s="45">
        <v>30</v>
      </c>
      <c r="B56" s="23"/>
      <c r="C56" s="23"/>
      <c r="D56" s="47"/>
      <c r="E56" s="86"/>
      <c r="F56" s="87"/>
      <c r="G56" s="60"/>
      <c r="H56" s="62"/>
      <c r="I56" s="65"/>
      <c r="J56" s="76"/>
      <c r="K56" s="77"/>
    </row>
    <row r="57" spans="1:12" ht="24.95" customHeight="1">
      <c r="A57" s="45">
        <v>31</v>
      </c>
      <c r="B57" s="23"/>
      <c r="C57" s="23"/>
      <c r="D57" s="46"/>
      <c r="E57" s="86"/>
      <c r="F57" s="87"/>
      <c r="G57" s="60"/>
      <c r="H57" s="61"/>
      <c r="I57" s="65"/>
      <c r="J57" s="76"/>
      <c r="K57" s="77"/>
    </row>
    <row r="58" spans="1:12" ht="24.95" customHeight="1">
      <c r="A58" s="45">
        <v>32</v>
      </c>
      <c r="B58" s="23"/>
      <c r="C58" s="23"/>
      <c r="D58" s="46"/>
      <c r="E58" s="86"/>
      <c r="F58" s="87"/>
      <c r="G58" s="60"/>
      <c r="H58" s="61"/>
      <c r="I58" s="65"/>
      <c r="J58" s="76"/>
      <c r="K58" s="77"/>
    </row>
    <row r="59" spans="1:12" ht="24.95" customHeight="1">
      <c r="A59" s="45">
        <v>33</v>
      </c>
      <c r="B59" s="23"/>
      <c r="C59" s="23"/>
      <c r="D59" s="46"/>
      <c r="E59" s="86"/>
      <c r="F59" s="87"/>
      <c r="G59" s="60"/>
      <c r="H59" s="61"/>
      <c r="I59" s="65"/>
      <c r="J59" s="76"/>
      <c r="K59" s="77"/>
    </row>
    <row r="60" spans="1:12" ht="24.95" customHeight="1">
      <c r="A60" s="45">
        <v>34</v>
      </c>
      <c r="B60" s="23"/>
      <c r="C60" s="23"/>
      <c r="D60" s="23"/>
      <c r="E60" s="86"/>
      <c r="F60" s="87"/>
      <c r="G60" s="60"/>
      <c r="H60" s="60"/>
      <c r="I60" s="65"/>
      <c r="J60" s="76"/>
      <c r="K60" s="77"/>
    </row>
    <row r="61" spans="1:12" ht="24.95" customHeight="1">
      <c r="A61" s="45">
        <v>35</v>
      </c>
      <c r="B61" s="23"/>
      <c r="C61" s="23"/>
      <c r="D61" s="47"/>
      <c r="E61" s="86"/>
      <c r="F61" s="87"/>
      <c r="G61" s="60"/>
      <c r="H61" s="62"/>
      <c r="I61" s="65"/>
      <c r="J61" s="76"/>
      <c r="K61" s="77"/>
    </row>
    <row r="62" spans="1:12" ht="24.95" customHeight="1">
      <c r="A62" s="45">
        <v>36</v>
      </c>
      <c r="B62" s="23"/>
      <c r="C62" s="23"/>
      <c r="D62" s="46"/>
      <c r="E62" s="86"/>
      <c r="F62" s="87"/>
      <c r="G62" s="60"/>
      <c r="H62" s="61"/>
      <c r="I62" s="65"/>
      <c r="J62" s="76"/>
      <c r="K62" s="77"/>
    </row>
    <row r="63" spans="1:12" ht="24.95" customHeight="1">
      <c r="A63" s="45">
        <v>37</v>
      </c>
      <c r="B63" s="23"/>
      <c r="C63" s="23"/>
      <c r="D63" s="46"/>
      <c r="E63" s="86"/>
      <c r="F63" s="87"/>
      <c r="G63" s="60"/>
      <c r="H63" s="61"/>
      <c r="I63" s="65"/>
      <c r="J63" s="76"/>
      <c r="K63" s="77"/>
    </row>
    <row r="64" spans="1:12" ht="24.95" customHeight="1">
      <c r="A64" s="45">
        <v>38</v>
      </c>
      <c r="B64" s="23"/>
      <c r="C64" s="23"/>
      <c r="D64" s="46"/>
      <c r="E64" s="86"/>
      <c r="F64" s="87"/>
      <c r="G64" s="60"/>
      <c r="H64" s="61"/>
      <c r="I64" s="65"/>
      <c r="J64" s="76"/>
      <c r="K64" s="77"/>
    </row>
    <row r="65" spans="1:11" ht="24.95" customHeight="1">
      <c r="A65" s="45">
        <v>39</v>
      </c>
      <c r="B65" s="23"/>
      <c r="C65" s="23"/>
      <c r="D65" s="23"/>
      <c r="E65" s="86"/>
      <c r="F65" s="87"/>
      <c r="G65" s="60"/>
      <c r="H65" s="60"/>
      <c r="I65" s="65"/>
      <c r="J65" s="76"/>
      <c r="K65" s="77"/>
    </row>
    <row r="66" spans="1:11" ht="24.95" customHeight="1">
      <c r="A66" s="45">
        <v>40</v>
      </c>
      <c r="B66" s="23"/>
      <c r="C66" s="23"/>
      <c r="D66" s="47"/>
      <c r="E66" s="86"/>
      <c r="F66" s="87"/>
      <c r="G66" s="60"/>
      <c r="H66" s="62"/>
      <c r="I66" s="65"/>
      <c r="J66" s="76"/>
      <c r="K66" s="77"/>
    </row>
    <row r="67" spans="1:11" ht="24" customHeight="1">
      <c r="A67" s="17"/>
    </row>
    <row r="68" spans="1:11" ht="24" customHeight="1">
      <c r="A68" s="17"/>
    </row>
    <row r="69" spans="1:11" ht="24" customHeight="1">
      <c r="A69" s="17"/>
    </row>
    <row r="70" spans="1:11" ht="24" customHeight="1">
      <c r="A70" s="17"/>
    </row>
    <row r="71" spans="1:11" ht="24" customHeight="1">
      <c r="A71" s="17"/>
    </row>
    <row r="72" spans="1:11" ht="24" customHeight="1">
      <c r="A72" s="17"/>
    </row>
    <row r="73" spans="1:11" ht="24" customHeight="1">
      <c r="A73" s="17"/>
    </row>
    <row r="74" spans="1:11" ht="24" customHeight="1">
      <c r="A74" s="17"/>
    </row>
    <row r="75" spans="1:11" ht="24" customHeight="1">
      <c r="A75" s="17"/>
    </row>
    <row r="76" spans="1:11" ht="24" customHeight="1">
      <c r="A76" s="17"/>
    </row>
    <row r="77" spans="1:11" ht="24" customHeight="1">
      <c r="A77" s="17"/>
    </row>
    <row r="78" spans="1:11" ht="24" customHeight="1">
      <c r="A78" s="17"/>
    </row>
    <row r="79" spans="1:11" ht="24" customHeight="1">
      <c r="A79" s="17"/>
    </row>
    <row r="80" spans="1:11" ht="24" customHeight="1">
      <c r="A80" s="17"/>
    </row>
    <row r="81" spans="1:1" ht="24" customHeight="1">
      <c r="A81" s="17"/>
    </row>
    <row r="82" spans="1:1" ht="24" customHeight="1">
      <c r="A82" s="17"/>
    </row>
    <row r="83" spans="1:1" ht="24" customHeight="1">
      <c r="A83" s="17"/>
    </row>
    <row r="84" spans="1:1" ht="24" customHeight="1">
      <c r="A84" s="17"/>
    </row>
    <row r="85" spans="1:1" ht="24" customHeight="1">
      <c r="A85" s="17"/>
    </row>
    <row r="86" spans="1:1" ht="24" customHeight="1">
      <c r="A86" s="17"/>
    </row>
    <row r="87" spans="1:1" ht="24" customHeight="1">
      <c r="A87" s="17"/>
    </row>
    <row r="88" spans="1:1" ht="24" customHeight="1">
      <c r="A88" s="17"/>
    </row>
    <row r="89" spans="1:1" ht="24" customHeight="1">
      <c r="A89" s="17"/>
    </row>
    <row r="90" spans="1:1" ht="24" customHeight="1">
      <c r="A90" s="17"/>
    </row>
    <row r="91" spans="1:1" ht="24" customHeight="1">
      <c r="A91" s="17"/>
    </row>
    <row r="92" spans="1:1" ht="24" customHeight="1">
      <c r="A92" s="17"/>
    </row>
    <row r="93" spans="1:1" ht="24" customHeight="1">
      <c r="A93" s="17"/>
    </row>
    <row r="94" spans="1:1" ht="24" customHeight="1">
      <c r="A94" s="17"/>
    </row>
    <row r="95" spans="1:1" ht="24" customHeight="1">
      <c r="A95" s="17"/>
    </row>
    <row r="96" spans="1:1" ht="24" customHeight="1">
      <c r="A96" s="17"/>
    </row>
    <row r="97" spans="1:1" ht="24" customHeight="1">
      <c r="A97" s="17"/>
    </row>
    <row r="98" spans="1:1" ht="24" customHeight="1">
      <c r="A98" s="17"/>
    </row>
    <row r="99" spans="1:1" ht="24" customHeight="1">
      <c r="A99" s="17"/>
    </row>
    <row r="100" spans="1:1" ht="24" customHeight="1">
      <c r="A100" s="17"/>
    </row>
    <row r="101" spans="1:1" ht="24" customHeight="1">
      <c r="A101" s="17"/>
    </row>
    <row r="102" spans="1:1" ht="24" customHeight="1">
      <c r="A102" s="17"/>
    </row>
    <row r="103" spans="1:1" ht="24" customHeight="1">
      <c r="A103" s="17"/>
    </row>
    <row r="104" spans="1:1" ht="24" customHeight="1">
      <c r="A104" s="17"/>
    </row>
    <row r="105" spans="1:1" ht="24" customHeight="1">
      <c r="A105" s="17"/>
    </row>
    <row r="106" spans="1:1" ht="24" customHeight="1">
      <c r="A106" s="17"/>
    </row>
    <row r="107" spans="1:1" ht="24" customHeight="1">
      <c r="A107" s="17"/>
    </row>
    <row r="108" spans="1:1" ht="24" customHeight="1">
      <c r="A108" s="17"/>
    </row>
    <row r="109" spans="1:1" ht="24" customHeight="1">
      <c r="A109" s="17"/>
    </row>
    <row r="110" spans="1:1" ht="24" customHeight="1">
      <c r="A110" s="17"/>
    </row>
    <row r="111" spans="1:1" ht="24" customHeight="1">
      <c r="A111" s="17"/>
    </row>
    <row r="112" spans="1:1" ht="24" customHeight="1">
      <c r="A112" s="17"/>
    </row>
    <row r="113" spans="1:1" ht="24" customHeight="1">
      <c r="A113" s="17"/>
    </row>
    <row r="114" spans="1:1" ht="24" customHeight="1">
      <c r="A114" s="17"/>
    </row>
    <row r="115" spans="1:1" ht="24" customHeight="1">
      <c r="A115" s="17"/>
    </row>
    <row r="116" spans="1:1" ht="24" customHeight="1">
      <c r="A116" s="17"/>
    </row>
    <row r="117" spans="1:1" ht="24" customHeight="1">
      <c r="A117" s="17"/>
    </row>
    <row r="118" spans="1:1" ht="24" customHeight="1">
      <c r="A118" s="17"/>
    </row>
    <row r="119" spans="1:1" ht="24" customHeight="1">
      <c r="A119" s="17"/>
    </row>
    <row r="120" spans="1:1" ht="24" customHeight="1">
      <c r="A120" s="17"/>
    </row>
    <row r="121" spans="1:1" ht="24" customHeight="1">
      <c r="A121" s="17"/>
    </row>
    <row r="122" spans="1:1" ht="24" customHeight="1">
      <c r="A122" s="17"/>
    </row>
    <row r="123" spans="1:1" ht="24" customHeight="1">
      <c r="A123" s="17"/>
    </row>
    <row r="124" spans="1:1" ht="24" customHeight="1">
      <c r="A124" s="17"/>
    </row>
    <row r="125" spans="1:1" ht="24" customHeight="1">
      <c r="A125" s="17"/>
    </row>
    <row r="126" spans="1:1" ht="24" customHeight="1">
      <c r="A126" s="17"/>
    </row>
    <row r="127" spans="1:1" ht="24" customHeight="1">
      <c r="A127" s="17"/>
    </row>
  </sheetData>
  <mergeCells count="118">
    <mergeCell ref="J21:K21"/>
    <mergeCell ref="J20:K20"/>
    <mergeCell ref="I19:K19"/>
    <mergeCell ref="B10:I10"/>
    <mergeCell ref="B11:I11"/>
    <mergeCell ref="B12:I12"/>
    <mergeCell ref="E27:F27"/>
    <mergeCell ref="E23:F23"/>
    <mergeCell ref="A6:B6"/>
    <mergeCell ref="A7:B7"/>
    <mergeCell ref="G23:H23"/>
    <mergeCell ref="C6:J6"/>
    <mergeCell ref="C7:E7"/>
    <mergeCell ref="A2:B2"/>
    <mergeCell ref="G2:I2"/>
    <mergeCell ref="A3:B3"/>
    <mergeCell ref="A25:A26"/>
    <mergeCell ref="B14:I14"/>
    <mergeCell ref="B15:I15"/>
    <mergeCell ref="C4:D4"/>
    <mergeCell ref="A4:B4"/>
    <mergeCell ref="C2:D2"/>
    <mergeCell ref="B16:I16"/>
    <mergeCell ref="B17:I17"/>
    <mergeCell ref="B18:I18"/>
    <mergeCell ref="F4:G4"/>
    <mergeCell ref="F5:G5"/>
    <mergeCell ref="H4:I4"/>
    <mergeCell ref="H5:I5"/>
    <mergeCell ref="E24:F24"/>
    <mergeCell ref="E25:F25"/>
    <mergeCell ref="E26:F26"/>
    <mergeCell ref="C5:E5"/>
    <mergeCell ref="A5:B5"/>
    <mergeCell ref="E54:F54"/>
    <mergeCell ref="E64:F64"/>
    <mergeCell ref="E36:F36"/>
    <mergeCell ref="E35:F35"/>
    <mergeCell ref="E34:F34"/>
    <mergeCell ref="E33:F33"/>
    <mergeCell ref="E32:F32"/>
    <mergeCell ref="E31:F31"/>
    <mergeCell ref="E30:F30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J23:K23"/>
    <mergeCell ref="E37:F37"/>
    <mergeCell ref="E38:F38"/>
    <mergeCell ref="E39:F39"/>
    <mergeCell ref="E40:F40"/>
    <mergeCell ref="E41:F41"/>
    <mergeCell ref="E42:F42"/>
    <mergeCell ref="E43:F43"/>
    <mergeCell ref="E44:F44"/>
    <mergeCell ref="E29:F29"/>
    <mergeCell ref="E28:F28"/>
    <mergeCell ref="E65:F65"/>
    <mergeCell ref="E66:F66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J49:K49"/>
    <mergeCell ref="J50:K50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A1:K1"/>
    <mergeCell ref="J60:K60"/>
    <mergeCell ref="J61:K61"/>
    <mergeCell ref="J62:K62"/>
    <mergeCell ref="J63:K63"/>
    <mergeCell ref="J64:K64"/>
    <mergeCell ref="J65:K65"/>
    <mergeCell ref="J66:K66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42:K42"/>
    <mergeCell ref="J43:K43"/>
    <mergeCell ref="J44:K44"/>
    <mergeCell ref="J45:K45"/>
    <mergeCell ref="J46:K46"/>
    <mergeCell ref="J47:K47"/>
    <mergeCell ref="J48:K48"/>
  </mergeCells>
  <phoneticPr fontId="2"/>
  <dataValidations count="1">
    <dataValidation imeMode="halfAlpha" allowBlank="1" showInputMessage="1" showErrorMessage="1" sqref="D27:D66" xr:uid="{2EE13A0A-3EC0-4C3F-952A-00C0FC347E8A}"/>
  </dataValidations>
  <pageMargins left="0.39370078740157483" right="0.39370078740157483" top="0.78740157480314965" bottom="0.59055118110236227" header="0.51181102362204722" footer="0.51181102362204722"/>
  <pageSetup paperSize="10" scale="85" orientation="portrait" horizontalDpi="4294967292" verticalDpi="4294967292" r:id="rId1"/>
  <rowBreaks count="1" manualBreakCount="1">
    <brk id="36" max="16383" man="1"/>
  </rowBreaks>
  <colBreaks count="1" manualBreakCount="1">
    <brk id="1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5AC6CA4-E50F-FC48-A909-0615EA0233C0}">
          <x14:formula1>
            <xm:f>Sheet1!$F$3:$F$5</xm:f>
          </x14:formula1>
          <xm:sqref>C21 J20</xm:sqref>
        </x14:dataValidation>
        <x14:dataValidation type="list" allowBlank="1" showInputMessage="1" showErrorMessage="1" xr:uid="{F59470F0-E4D8-274E-BBA5-4AAEF566B1A3}">
          <x14:formula1>
            <xm:f>Sheet1!$H$3:$H$5</xm:f>
          </x14:formula1>
          <xm:sqref>J21</xm:sqref>
        </x14:dataValidation>
        <x14:dataValidation type="list" allowBlank="1" showInputMessage="1" showErrorMessage="1" xr:uid="{1FCD40FB-EC60-054D-9B0F-7ADB66BFAE53}">
          <x14:formula1>
            <xm:f>Sheet1!$D$3:$D$21</xm:f>
          </x14:formula1>
          <xm:sqref>I25:I66 E25:E66</xm:sqref>
        </x14:dataValidation>
        <x14:dataValidation type="list" allowBlank="1" showInputMessage="1" showErrorMessage="1" xr:uid="{F3FF75F7-1696-1245-A3BD-7E4C4D67CF7E}">
          <x14:formula1>
            <xm:f>Sheet1!$B$3:$B$21</xm:f>
          </x14:formula1>
          <xm:sqref>J25:J66</xm:sqref>
        </x14:dataValidation>
      </x14:dataValidations>
    </ex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7D07-6DE4-40CE-A853-35B5E9AB117A}">
  <dimension ref="A1:AH82"/>
  <sheetViews>
    <sheetView view="pageBreakPreview" topLeftCell="A10" zoomScaleNormal="100" zoomScaleSheetLayoutView="100" workbookViewId="0">
      <selection activeCell="L4" sqref="L3:N21"/>
    </sheetView>
  </sheetViews>
  <sheetFormatPr defaultRowHeight="13.5"/>
  <cols>
    <col min="1" max="28" width="3.875" style="19" customWidth="1"/>
    <col min="29" max="29" width="4.875" style="19" customWidth="1"/>
    <col min="30" max="252" width="11" style="19" customWidth="1"/>
    <col min="253" max="284" width="3.875" style="19" customWidth="1"/>
    <col min="285" max="285" width="4.875" style="19" customWidth="1"/>
    <col min="286" max="508" width="11" style="19" customWidth="1"/>
    <col min="509" max="540" width="3.875" style="19" customWidth="1"/>
    <col min="541" max="541" width="4.875" style="19" customWidth="1"/>
    <col min="542" max="764" width="11" style="19" customWidth="1"/>
    <col min="765" max="796" width="3.875" style="19" customWidth="1"/>
    <col min="797" max="797" width="4.875" style="19" customWidth="1"/>
    <col min="798" max="1020" width="11" style="19" customWidth="1"/>
    <col min="1021" max="1052" width="3.875" style="19" customWidth="1"/>
    <col min="1053" max="1053" width="4.875" style="19" customWidth="1"/>
    <col min="1054" max="1276" width="11" style="19" customWidth="1"/>
    <col min="1277" max="1308" width="3.875" style="19" customWidth="1"/>
    <col min="1309" max="1309" width="4.875" style="19" customWidth="1"/>
    <col min="1310" max="1532" width="11" style="19" customWidth="1"/>
    <col min="1533" max="1564" width="3.875" style="19" customWidth="1"/>
    <col min="1565" max="1565" width="4.875" style="19" customWidth="1"/>
    <col min="1566" max="1788" width="11" style="19" customWidth="1"/>
    <col min="1789" max="1820" width="3.875" style="19" customWidth="1"/>
    <col min="1821" max="1821" width="4.875" style="19" customWidth="1"/>
    <col min="1822" max="2044" width="11" style="19" customWidth="1"/>
    <col min="2045" max="2076" width="3.875" style="19" customWidth="1"/>
    <col min="2077" max="2077" width="4.875" style="19" customWidth="1"/>
    <col min="2078" max="2300" width="11" style="19" customWidth="1"/>
    <col min="2301" max="2332" width="3.875" style="19" customWidth="1"/>
    <col min="2333" max="2333" width="4.875" style="19" customWidth="1"/>
    <col min="2334" max="2556" width="11" style="19" customWidth="1"/>
    <col min="2557" max="2588" width="3.875" style="19" customWidth="1"/>
    <col min="2589" max="2589" width="4.875" style="19" customWidth="1"/>
    <col min="2590" max="2812" width="11" style="19" customWidth="1"/>
    <col min="2813" max="2844" width="3.875" style="19" customWidth="1"/>
    <col min="2845" max="2845" width="4.875" style="19" customWidth="1"/>
    <col min="2846" max="3068" width="11" style="19" customWidth="1"/>
    <col min="3069" max="3100" width="3.875" style="19" customWidth="1"/>
    <col min="3101" max="3101" width="4.875" style="19" customWidth="1"/>
    <col min="3102" max="3324" width="11" style="19" customWidth="1"/>
    <col min="3325" max="3356" width="3.875" style="19" customWidth="1"/>
    <col min="3357" max="3357" width="4.875" style="19" customWidth="1"/>
    <col min="3358" max="3580" width="11" style="19" customWidth="1"/>
    <col min="3581" max="3612" width="3.875" style="19" customWidth="1"/>
    <col min="3613" max="3613" width="4.875" style="19" customWidth="1"/>
    <col min="3614" max="3836" width="11" style="19" customWidth="1"/>
    <col min="3837" max="3868" width="3.875" style="19" customWidth="1"/>
    <col min="3869" max="3869" width="4.875" style="19" customWidth="1"/>
    <col min="3870" max="4092" width="11" style="19" customWidth="1"/>
    <col min="4093" max="4124" width="3.875" style="19" customWidth="1"/>
    <col min="4125" max="4125" width="4.875" style="19" customWidth="1"/>
    <col min="4126" max="4348" width="11" style="19" customWidth="1"/>
    <col min="4349" max="4380" width="3.875" style="19" customWidth="1"/>
    <col min="4381" max="4381" width="4.875" style="19" customWidth="1"/>
    <col min="4382" max="4604" width="11" style="19" customWidth="1"/>
    <col min="4605" max="4636" width="3.875" style="19" customWidth="1"/>
    <col min="4637" max="4637" width="4.875" style="19" customWidth="1"/>
    <col min="4638" max="4860" width="11" style="19" customWidth="1"/>
    <col min="4861" max="4892" width="3.875" style="19" customWidth="1"/>
    <col min="4893" max="4893" width="4.875" style="19" customWidth="1"/>
    <col min="4894" max="5116" width="11" style="19" customWidth="1"/>
    <col min="5117" max="5148" width="3.875" style="19" customWidth="1"/>
    <col min="5149" max="5149" width="4.875" style="19" customWidth="1"/>
    <col min="5150" max="5372" width="11" style="19" customWidth="1"/>
    <col min="5373" max="5404" width="3.875" style="19" customWidth="1"/>
    <col min="5405" max="5405" width="4.875" style="19" customWidth="1"/>
    <col min="5406" max="5628" width="11" style="19" customWidth="1"/>
    <col min="5629" max="5660" width="3.875" style="19" customWidth="1"/>
    <col min="5661" max="5661" width="4.875" style="19" customWidth="1"/>
    <col min="5662" max="5884" width="11" style="19" customWidth="1"/>
    <col min="5885" max="5916" width="3.875" style="19" customWidth="1"/>
    <col min="5917" max="5917" width="4.875" style="19" customWidth="1"/>
    <col min="5918" max="6140" width="11" style="19" customWidth="1"/>
    <col min="6141" max="6172" width="3.875" style="19" customWidth="1"/>
    <col min="6173" max="6173" width="4.875" style="19" customWidth="1"/>
    <col min="6174" max="6396" width="11" style="19" customWidth="1"/>
    <col min="6397" max="6428" width="3.875" style="19" customWidth="1"/>
    <col min="6429" max="6429" width="4.875" style="19" customWidth="1"/>
    <col min="6430" max="6652" width="11" style="19" customWidth="1"/>
    <col min="6653" max="6684" width="3.875" style="19" customWidth="1"/>
    <col min="6685" max="6685" width="4.875" style="19" customWidth="1"/>
    <col min="6686" max="6908" width="11" style="19" customWidth="1"/>
    <col min="6909" max="6940" width="3.875" style="19" customWidth="1"/>
    <col min="6941" max="6941" width="4.875" style="19" customWidth="1"/>
    <col min="6942" max="7164" width="11" style="19" customWidth="1"/>
    <col min="7165" max="7196" width="3.875" style="19" customWidth="1"/>
    <col min="7197" max="7197" width="4.875" style="19" customWidth="1"/>
    <col min="7198" max="7420" width="11" style="19" customWidth="1"/>
    <col min="7421" max="7452" width="3.875" style="19" customWidth="1"/>
    <col min="7453" max="7453" width="4.875" style="19" customWidth="1"/>
    <col min="7454" max="7676" width="11" style="19" customWidth="1"/>
    <col min="7677" max="7708" width="3.875" style="19" customWidth="1"/>
    <col min="7709" max="7709" width="4.875" style="19" customWidth="1"/>
    <col min="7710" max="7932" width="11" style="19" customWidth="1"/>
    <col min="7933" max="7964" width="3.875" style="19" customWidth="1"/>
    <col min="7965" max="7965" width="4.875" style="19" customWidth="1"/>
    <col min="7966" max="8188" width="11" style="19" customWidth="1"/>
    <col min="8189" max="8220" width="3.875" style="19" customWidth="1"/>
    <col min="8221" max="8221" width="4.875" style="19" customWidth="1"/>
    <col min="8222" max="8444" width="11" style="19" customWidth="1"/>
    <col min="8445" max="8476" width="3.875" style="19" customWidth="1"/>
    <col min="8477" max="8477" width="4.875" style="19" customWidth="1"/>
    <col min="8478" max="8700" width="11" style="19" customWidth="1"/>
    <col min="8701" max="8732" width="3.875" style="19" customWidth="1"/>
    <col min="8733" max="8733" width="4.875" style="19" customWidth="1"/>
    <col min="8734" max="8956" width="11" style="19" customWidth="1"/>
    <col min="8957" max="8988" width="3.875" style="19" customWidth="1"/>
    <col min="8989" max="8989" width="4.875" style="19" customWidth="1"/>
    <col min="8990" max="9212" width="11" style="19" customWidth="1"/>
    <col min="9213" max="9244" width="3.875" style="19" customWidth="1"/>
    <col min="9245" max="9245" width="4.875" style="19" customWidth="1"/>
    <col min="9246" max="9468" width="11" style="19" customWidth="1"/>
    <col min="9469" max="9500" width="3.875" style="19" customWidth="1"/>
    <col min="9501" max="9501" width="4.875" style="19" customWidth="1"/>
    <col min="9502" max="9724" width="11" style="19" customWidth="1"/>
    <col min="9725" max="9756" width="3.875" style="19" customWidth="1"/>
    <col min="9757" max="9757" width="4.875" style="19" customWidth="1"/>
    <col min="9758" max="9980" width="11" style="19" customWidth="1"/>
    <col min="9981" max="10012" width="3.875" style="19" customWidth="1"/>
    <col min="10013" max="10013" width="4.875" style="19" customWidth="1"/>
    <col min="10014" max="10236" width="11" style="19" customWidth="1"/>
    <col min="10237" max="10268" width="3.875" style="19" customWidth="1"/>
    <col min="10269" max="10269" width="4.875" style="19" customWidth="1"/>
    <col min="10270" max="10492" width="11" style="19" customWidth="1"/>
    <col min="10493" max="10524" width="3.875" style="19" customWidth="1"/>
    <col min="10525" max="10525" width="4.875" style="19" customWidth="1"/>
    <col min="10526" max="10748" width="11" style="19" customWidth="1"/>
    <col min="10749" max="10780" width="3.875" style="19" customWidth="1"/>
    <col min="10781" max="10781" width="4.875" style="19" customWidth="1"/>
    <col min="10782" max="11004" width="11" style="19" customWidth="1"/>
    <col min="11005" max="11036" width="3.875" style="19" customWidth="1"/>
    <col min="11037" max="11037" width="4.875" style="19" customWidth="1"/>
    <col min="11038" max="11260" width="11" style="19" customWidth="1"/>
    <col min="11261" max="11292" width="3.875" style="19" customWidth="1"/>
    <col min="11293" max="11293" width="4.875" style="19" customWidth="1"/>
    <col min="11294" max="11516" width="11" style="19" customWidth="1"/>
    <col min="11517" max="11548" width="3.875" style="19" customWidth="1"/>
    <col min="11549" max="11549" width="4.875" style="19" customWidth="1"/>
    <col min="11550" max="11772" width="11" style="19" customWidth="1"/>
    <col min="11773" max="11804" width="3.875" style="19" customWidth="1"/>
    <col min="11805" max="11805" width="4.875" style="19" customWidth="1"/>
    <col min="11806" max="12028" width="11" style="19" customWidth="1"/>
    <col min="12029" max="12060" width="3.875" style="19" customWidth="1"/>
    <col min="12061" max="12061" width="4.875" style="19" customWidth="1"/>
    <col min="12062" max="12284" width="11" style="19" customWidth="1"/>
    <col min="12285" max="12316" width="3.875" style="19" customWidth="1"/>
    <col min="12317" max="12317" width="4.875" style="19" customWidth="1"/>
    <col min="12318" max="12540" width="11" style="19" customWidth="1"/>
    <col min="12541" max="12572" width="3.875" style="19" customWidth="1"/>
    <col min="12573" max="12573" width="4.875" style="19" customWidth="1"/>
    <col min="12574" max="12796" width="11" style="19" customWidth="1"/>
    <col min="12797" max="12828" width="3.875" style="19" customWidth="1"/>
    <col min="12829" max="12829" width="4.875" style="19" customWidth="1"/>
    <col min="12830" max="13052" width="11" style="19" customWidth="1"/>
    <col min="13053" max="13084" width="3.875" style="19" customWidth="1"/>
    <col min="13085" max="13085" width="4.875" style="19" customWidth="1"/>
    <col min="13086" max="13308" width="11" style="19" customWidth="1"/>
    <col min="13309" max="13340" width="3.875" style="19" customWidth="1"/>
    <col min="13341" max="13341" width="4.875" style="19" customWidth="1"/>
    <col min="13342" max="13564" width="11" style="19" customWidth="1"/>
    <col min="13565" max="13596" width="3.875" style="19" customWidth="1"/>
    <col min="13597" max="13597" width="4.875" style="19" customWidth="1"/>
    <col min="13598" max="13820" width="11" style="19" customWidth="1"/>
    <col min="13821" max="13852" width="3.875" style="19" customWidth="1"/>
    <col min="13853" max="13853" width="4.875" style="19" customWidth="1"/>
    <col min="13854" max="14076" width="11" style="19" customWidth="1"/>
    <col min="14077" max="14108" width="3.875" style="19" customWidth="1"/>
    <col min="14109" max="14109" width="4.875" style="19" customWidth="1"/>
    <col min="14110" max="14332" width="11" style="19" customWidth="1"/>
    <col min="14333" max="14364" width="3.875" style="19" customWidth="1"/>
    <col min="14365" max="14365" width="4.875" style="19" customWidth="1"/>
    <col min="14366" max="14588" width="11" style="19" customWidth="1"/>
    <col min="14589" max="14620" width="3.875" style="19" customWidth="1"/>
    <col min="14621" max="14621" width="4.875" style="19" customWidth="1"/>
    <col min="14622" max="14844" width="11" style="19" customWidth="1"/>
    <col min="14845" max="14876" width="3.875" style="19" customWidth="1"/>
    <col min="14877" max="14877" width="4.875" style="19" customWidth="1"/>
    <col min="14878" max="15100" width="11" style="19" customWidth="1"/>
    <col min="15101" max="15132" width="3.875" style="19" customWidth="1"/>
    <col min="15133" max="15133" width="4.875" style="19" customWidth="1"/>
    <col min="15134" max="15356" width="11" style="19" customWidth="1"/>
    <col min="15357" max="15388" width="3.875" style="19" customWidth="1"/>
    <col min="15389" max="15389" width="4.875" style="19" customWidth="1"/>
    <col min="15390" max="15612" width="11" style="19" customWidth="1"/>
    <col min="15613" max="15644" width="3.875" style="19" customWidth="1"/>
    <col min="15645" max="15645" width="4.875" style="19" customWidth="1"/>
    <col min="15646" max="15868" width="11" style="19" customWidth="1"/>
    <col min="15869" max="15900" width="3.875" style="19" customWidth="1"/>
    <col min="15901" max="15901" width="4.875" style="19" customWidth="1"/>
    <col min="15902" max="16124" width="11" style="19" customWidth="1"/>
    <col min="16125" max="16156" width="3.875" style="19" customWidth="1"/>
    <col min="16157" max="16157" width="4.875" style="19" customWidth="1"/>
    <col min="16158" max="16384" width="11" style="19" customWidth="1"/>
  </cols>
  <sheetData>
    <row r="1" spans="1:28" ht="39" customHeight="1">
      <c r="A1" s="165" t="s">
        <v>102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</row>
    <row r="2" spans="1:28" ht="26.25" customHeight="1">
      <c r="A2" s="166" t="s">
        <v>39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8" t="s">
        <v>40</v>
      </c>
      <c r="M2" s="167"/>
      <c r="N2" s="169"/>
      <c r="O2" s="167" t="s">
        <v>41</v>
      </c>
      <c r="P2" s="167"/>
      <c r="Q2" s="167"/>
      <c r="R2" s="168" t="s">
        <v>42</v>
      </c>
      <c r="S2" s="167"/>
      <c r="T2" s="167"/>
      <c r="U2" s="169"/>
      <c r="V2" s="170" t="s">
        <v>43</v>
      </c>
      <c r="W2" s="171"/>
      <c r="X2" s="171"/>
      <c r="Y2" s="171"/>
      <c r="Z2" s="171"/>
      <c r="AA2" s="171"/>
      <c r="AB2" s="172"/>
    </row>
    <row r="3" spans="1:28" ht="24.95" customHeight="1">
      <c r="A3" s="123" t="s">
        <v>83</v>
      </c>
      <c r="B3" s="124"/>
      <c r="C3" s="125"/>
      <c r="D3" s="126" t="s">
        <v>44</v>
      </c>
      <c r="E3" s="127"/>
      <c r="F3" s="127"/>
      <c r="G3" s="127"/>
      <c r="H3" s="127"/>
      <c r="I3" s="127"/>
      <c r="J3" s="127"/>
      <c r="K3" s="128"/>
      <c r="L3" s="129">
        <f>COUNTIF(お名前リスト!J27:J66,"A　八角グラス/単品")</f>
        <v>0</v>
      </c>
      <c r="M3" s="130"/>
      <c r="N3" s="131"/>
      <c r="O3" s="133">
        <v>3300</v>
      </c>
      <c r="P3" s="133"/>
      <c r="Q3" s="134"/>
      <c r="R3" s="135">
        <f>L3*O3</f>
        <v>0</v>
      </c>
      <c r="S3" s="136"/>
      <c r="T3" s="136"/>
      <c r="U3" s="137"/>
      <c r="V3" s="140"/>
      <c r="W3" s="140"/>
      <c r="X3" s="140"/>
      <c r="Y3" s="140"/>
      <c r="Z3" s="140"/>
      <c r="AA3" s="140"/>
      <c r="AB3" s="141"/>
    </row>
    <row r="4" spans="1:28" ht="24.95" customHeight="1">
      <c r="A4" s="123" t="s">
        <v>84</v>
      </c>
      <c r="B4" s="124"/>
      <c r="C4" s="125"/>
      <c r="D4" s="126" t="s">
        <v>45</v>
      </c>
      <c r="E4" s="127"/>
      <c r="F4" s="127"/>
      <c r="G4" s="127"/>
      <c r="H4" s="127"/>
      <c r="I4" s="127"/>
      <c r="J4" s="127"/>
      <c r="K4" s="128"/>
      <c r="L4" s="129">
        <f>COUNTIF(お名前リスト!J27:J66,"A　八角グラス/ペア")</f>
        <v>0</v>
      </c>
      <c r="M4" s="130"/>
      <c r="N4" s="131"/>
      <c r="O4" s="132">
        <v>6500</v>
      </c>
      <c r="P4" s="133"/>
      <c r="Q4" s="134"/>
      <c r="R4" s="135">
        <f t="shared" ref="R4:R21" si="0">L4*O4</f>
        <v>0</v>
      </c>
      <c r="S4" s="136"/>
      <c r="T4" s="136"/>
      <c r="U4" s="137"/>
      <c r="V4" s="138"/>
      <c r="W4" s="138"/>
      <c r="X4" s="138"/>
      <c r="Y4" s="138"/>
      <c r="Z4" s="138"/>
      <c r="AA4" s="138"/>
      <c r="AB4" s="139"/>
    </row>
    <row r="5" spans="1:28" ht="24.95" customHeight="1">
      <c r="A5" s="123" t="s">
        <v>85</v>
      </c>
      <c r="B5" s="124"/>
      <c r="C5" s="125"/>
      <c r="D5" s="126" t="s">
        <v>46</v>
      </c>
      <c r="E5" s="127"/>
      <c r="F5" s="127"/>
      <c r="G5" s="127"/>
      <c r="H5" s="127"/>
      <c r="I5" s="127"/>
      <c r="J5" s="127"/>
      <c r="K5" s="128"/>
      <c r="L5" s="129">
        <f>COUNTIF(お名前リスト!J27:J66,"B　ビアグラス/単品")</f>
        <v>0</v>
      </c>
      <c r="M5" s="130"/>
      <c r="N5" s="131"/>
      <c r="O5" s="132">
        <v>3500</v>
      </c>
      <c r="P5" s="133"/>
      <c r="Q5" s="134"/>
      <c r="R5" s="135">
        <f t="shared" si="0"/>
        <v>0</v>
      </c>
      <c r="S5" s="136"/>
      <c r="T5" s="136"/>
      <c r="U5" s="137"/>
      <c r="V5" s="138"/>
      <c r="W5" s="138"/>
      <c r="X5" s="138"/>
      <c r="Y5" s="138"/>
      <c r="Z5" s="138"/>
      <c r="AA5" s="138"/>
      <c r="AB5" s="139"/>
    </row>
    <row r="6" spans="1:28" ht="24.95" customHeight="1">
      <c r="A6" s="123" t="s">
        <v>86</v>
      </c>
      <c r="B6" s="124"/>
      <c r="C6" s="125"/>
      <c r="D6" s="126" t="s">
        <v>47</v>
      </c>
      <c r="E6" s="127"/>
      <c r="F6" s="127"/>
      <c r="G6" s="127"/>
      <c r="H6" s="127"/>
      <c r="I6" s="127"/>
      <c r="J6" s="127"/>
      <c r="K6" s="128"/>
      <c r="L6" s="129">
        <f>COUNTIF(お名前リスト!J27:J66,"B　ビアグラス/ペア")</f>
        <v>0</v>
      </c>
      <c r="M6" s="130"/>
      <c r="N6" s="131"/>
      <c r="O6" s="132">
        <v>7000</v>
      </c>
      <c r="P6" s="133"/>
      <c r="Q6" s="134"/>
      <c r="R6" s="135">
        <f t="shared" si="0"/>
        <v>0</v>
      </c>
      <c r="S6" s="136"/>
      <c r="T6" s="136"/>
      <c r="U6" s="137"/>
      <c r="V6" s="138"/>
      <c r="W6" s="138"/>
      <c r="X6" s="138"/>
      <c r="Y6" s="138"/>
      <c r="Z6" s="138"/>
      <c r="AA6" s="138"/>
      <c r="AB6" s="139"/>
    </row>
    <row r="7" spans="1:28" ht="24.95" customHeight="1">
      <c r="A7" s="123" t="s">
        <v>87</v>
      </c>
      <c r="B7" s="124"/>
      <c r="C7" s="125"/>
      <c r="D7" s="126" t="s">
        <v>49</v>
      </c>
      <c r="E7" s="127"/>
      <c r="F7" s="127"/>
      <c r="G7" s="127"/>
      <c r="H7" s="127"/>
      <c r="I7" s="127"/>
      <c r="J7" s="127"/>
      <c r="K7" s="128"/>
      <c r="L7" s="129">
        <f>COUNTIF(お名前リスト!J27:J66,"C フリータンブラー/単品")</f>
        <v>0</v>
      </c>
      <c r="M7" s="130"/>
      <c r="N7" s="131"/>
      <c r="O7" s="132">
        <v>3800</v>
      </c>
      <c r="P7" s="133"/>
      <c r="Q7" s="134"/>
      <c r="R7" s="135">
        <f t="shared" si="0"/>
        <v>0</v>
      </c>
      <c r="S7" s="136"/>
      <c r="T7" s="136"/>
      <c r="U7" s="137"/>
      <c r="V7" s="140"/>
      <c r="W7" s="140"/>
      <c r="X7" s="140"/>
      <c r="Y7" s="140"/>
      <c r="Z7" s="140"/>
      <c r="AA7" s="140"/>
      <c r="AB7" s="141"/>
    </row>
    <row r="8" spans="1:28" ht="24.95" customHeight="1">
      <c r="A8" s="123" t="s">
        <v>88</v>
      </c>
      <c r="B8" s="124"/>
      <c r="C8" s="125"/>
      <c r="D8" s="126" t="s">
        <v>48</v>
      </c>
      <c r="E8" s="127"/>
      <c r="F8" s="127"/>
      <c r="G8" s="127"/>
      <c r="H8" s="127"/>
      <c r="I8" s="127"/>
      <c r="J8" s="127"/>
      <c r="K8" s="128"/>
      <c r="L8" s="129">
        <f>COUNTIF(お名前リスト!J27:J66,"C フリータンブラー/ペア")</f>
        <v>0</v>
      </c>
      <c r="M8" s="130"/>
      <c r="N8" s="131"/>
      <c r="O8" s="132">
        <v>5900</v>
      </c>
      <c r="P8" s="133"/>
      <c r="Q8" s="134"/>
      <c r="R8" s="135">
        <f t="shared" si="0"/>
        <v>0</v>
      </c>
      <c r="S8" s="136"/>
      <c r="T8" s="136"/>
      <c r="U8" s="137"/>
      <c r="V8" s="138"/>
      <c r="W8" s="138"/>
      <c r="X8" s="138"/>
      <c r="Y8" s="138"/>
      <c r="Z8" s="138"/>
      <c r="AA8" s="138"/>
      <c r="AB8" s="139"/>
    </row>
    <row r="9" spans="1:28" ht="24.95" customHeight="1">
      <c r="A9" s="123" t="s">
        <v>89</v>
      </c>
      <c r="B9" s="124"/>
      <c r="C9" s="125"/>
      <c r="D9" s="126" t="s">
        <v>50</v>
      </c>
      <c r="E9" s="127"/>
      <c r="F9" s="127"/>
      <c r="G9" s="127"/>
      <c r="H9" s="127"/>
      <c r="I9" s="127"/>
      <c r="J9" s="127"/>
      <c r="K9" s="128"/>
      <c r="L9" s="129">
        <f>COUNTIF(お名前リスト!J27:J66,"D　タンブラートワイライト/単品")</f>
        <v>0</v>
      </c>
      <c r="M9" s="130"/>
      <c r="N9" s="131"/>
      <c r="O9" s="132">
        <v>3800</v>
      </c>
      <c r="P9" s="133"/>
      <c r="Q9" s="134"/>
      <c r="R9" s="135">
        <f t="shared" si="0"/>
        <v>0</v>
      </c>
      <c r="S9" s="136"/>
      <c r="T9" s="136"/>
      <c r="U9" s="137"/>
      <c r="V9" s="140"/>
      <c r="W9" s="140"/>
      <c r="X9" s="140"/>
      <c r="Y9" s="140"/>
      <c r="Z9" s="140"/>
      <c r="AA9" s="140"/>
      <c r="AB9" s="141"/>
    </row>
    <row r="10" spans="1:28" ht="24.95" customHeight="1">
      <c r="A10" s="123" t="s">
        <v>90</v>
      </c>
      <c r="B10" s="124"/>
      <c r="C10" s="125"/>
      <c r="D10" s="126" t="s">
        <v>51</v>
      </c>
      <c r="E10" s="127"/>
      <c r="F10" s="127"/>
      <c r="G10" s="127"/>
      <c r="H10" s="127"/>
      <c r="I10" s="127"/>
      <c r="J10" s="127"/>
      <c r="K10" s="128"/>
      <c r="L10" s="129">
        <f>COUNTIF(お名前リスト!J27:J66,"D　タンブラートワイライト/ペア")</f>
        <v>0</v>
      </c>
      <c r="M10" s="130"/>
      <c r="N10" s="131"/>
      <c r="O10" s="132">
        <v>7500</v>
      </c>
      <c r="P10" s="133"/>
      <c r="Q10" s="134"/>
      <c r="R10" s="135">
        <f t="shared" si="0"/>
        <v>0</v>
      </c>
      <c r="S10" s="136"/>
      <c r="T10" s="136"/>
      <c r="U10" s="137"/>
      <c r="V10" s="138"/>
      <c r="W10" s="138"/>
      <c r="X10" s="138"/>
      <c r="Y10" s="138"/>
      <c r="Z10" s="138"/>
      <c r="AA10" s="138"/>
      <c r="AB10" s="139"/>
    </row>
    <row r="11" spans="1:28" ht="24.95" customHeight="1">
      <c r="A11" s="123" t="s">
        <v>91</v>
      </c>
      <c r="B11" s="124"/>
      <c r="C11" s="125"/>
      <c r="D11" s="126" t="s">
        <v>52</v>
      </c>
      <c r="E11" s="127"/>
      <c r="F11" s="127"/>
      <c r="G11" s="127"/>
      <c r="H11" s="127"/>
      <c r="I11" s="127"/>
      <c r="J11" s="127"/>
      <c r="K11" s="128"/>
      <c r="L11" s="129">
        <f>COUNTIF(お名前リスト!J27:J66,"E　薄つくりグラス/単品")</f>
        <v>0</v>
      </c>
      <c r="M11" s="130"/>
      <c r="N11" s="131"/>
      <c r="O11" s="132">
        <v>4000</v>
      </c>
      <c r="P11" s="133"/>
      <c r="Q11" s="134"/>
      <c r="R11" s="135">
        <f>L11*O11</f>
        <v>0</v>
      </c>
      <c r="S11" s="136"/>
      <c r="T11" s="136"/>
      <c r="U11" s="137"/>
      <c r="V11" s="138"/>
      <c r="W11" s="138"/>
      <c r="X11" s="138"/>
      <c r="Y11" s="138"/>
      <c r="Z11" s="138"/>
      <c r="AA11" s="138"/>
      <c r="AB11" s="139"/>
    </row>
    <row r="12" spans="1:28" ht="24.95" customHeight="1">
      <c r="A12" s="123" t="s">
        <v>92</v>
      </c>
      <c r="B12" s="124"/>
      <c r="C12" s="125"/>
      <c r="D12" s="126" t="s">
        <v>53</v>
      </c>
      <c r="E12" s="127"/>
      <c r="F12" s="127"/>
      <c r="G12" s="127"/>
      <c r="H12" s="127"/>
      <c r="I12" s="127"/>
      <c r="J12" s="127"/>
      <c r="K12" s="128"/>
      <c r="L12" s="129">
        <f>COUNTIF(お名前リスト!J27:J66,"E　薄つくりグラス/ペア")</f>
        <v>0</v>
      </c>
      <c r="M12" s="130"/>
      <c r="N12" s="131"/>
      <c r="O12" s="132">
        <v>8000</v>
      </c>
      <c r="P12" s="133"/>
      <c r="Q12" s="134"/>
      <c r="R12" s="135">
        <f t="shared" si="0"/>
        <v>0</v>
      </c>
      <c r="S12" s="136"/>
      <c r="T12" s="136"/>
      <c r="U12" s="137"/>
      <c r="V12" s="140"/>
      <c r="W12" s="140"/>
      <c r="X12" s="140"/>
      <c r="Y12" s="140"/>
      <c r="Z12" s="140"/>
      <c r="AA12" s="140"/>
      <c r="AB12" s="141"/>
    </row>
    <row r="13" spans="1:28" ht="24.95" customHeight="1">
      <c r="A13" s="123" t="s">
        <v>93</v>
      </c>
      <c r="B13" s="124"/>
      <c r="C13" s="125"/>
      <c r="D13" s="126" t="s">
        <v>54</v>
      </c>
      <c r="E13" s="127"/>
      <c r="F13" s="127"/>
      <c r="G13" s="127"/>
      <c r="H13" s="127"/>
      <c r="I13" s="127"/>
      <c r="J13" s="127"/>
      <c r="K13" s="128"/>
      <c r="L13" s="129">
        <f>COUNTIF(お名前リスト!J27:J66,"F　フロストグラスWhite /単品")</f>
        <v>0</v>
      </c>
      <c r="M13" s="130"/>
      <c r="N13" s="131"/>
      <c r="O13" s="132">
        <v>4000</v>
      </c>
      <c r="P13" s="133"/>
      <c r="Q13" s="134"/>
      <c r="R13" s="135">
        <f t="shared" si="0"/>
        <v>0</v>
      </c>
      <c r="S13" s="136"/>
      <c r="T13" s="136"/>
      <c r="U13" s="137"/>
      <c r="V13" s="142"/>
      <c r="W13" s="143"/>
      <c r="X13" s="143"/>
      <c r="Y13" s="143"/>
      <c r="Z13" s="143"/>
      <c r="AA13" s="143"/>
      <c r="AB13" s="144"/>
    </row>
    <row r="14" spans="1:28" ht="24.95" customHeight="1">
      <c r="A14" s="123" t="s">
        <v>94</v>
      </c>
      <c r="B14" s="124"/>
      <c r="C14" s="125"/>
      <c r="D14" s="126" t="s">
        <v>55</v>
      </c>
      <c r="E14" s="127"/>
      <c r="F14" s="127"/>
      <c r="G14" s="127"/>
      <c r="H14" s="127"/>
      <c r="I14" s="127"/>
      <c r="J14" s="127"/>
      <c r="K14" s="128"/>
      <c r="L14" s="129">
        <f>COUNTIF(お名前リスト!J27:J66,"F　フロストグラスWhite /ペア")</f>
        <v>0</v>
      </c>
      <c r="M14" s="130"/>
      <c r="N14" s="131"/>
      <c r="O14" s="132">
        <v>8000</v>
      </c>
      <c r="P14" s="133"/>
      <c r="Q14" s="134"/>
      <c r="R14" s="135">
        <f t="shared" si="0"/>
        <v>0</v>
      </c>
      <c r="S14" s="136"/>
      <c r="T14" s="136"/>
      <c r="U14" s="137"/>
      <c r="V14" s="142"/>
      <c r="W14" s="143"/>
      <c r="X14" s="143"/>
      <c r="Y14" s="143"/>
      <c r="Z14" s="143"/>
      <c r="AA14" s="143"/>
      <c r="AB14" s="144"/>
    </row>
    <row r="15" spans="1:28" ht="24.95" customHeight="1">
      <c r="A15" s="123" t="s">
        <v>95</v>
      </c>
      <c r="B15" s="124"/>
      <c r="C15" s="125"/>
      <c r="D15" s="126" t="s">
        <v>56</v>
      </c>
      <c r="E15" s="127"/>
      <c r="F15" s="127"/>
      <c r="G15" s="127"/>
      <c r="H15" s="127"/>
      <c r="I15" s="127"/>
      <c r="J15" s="127"/>
      <c r="K15" s="128"/>
      <c r="L15" s="129">
        <f>COUNTIF(お名前リスト!J27:J66,"G　フロストグラスBlue/単品")</f>
        <v>0</v>
      </c>
      <c r="M15" s="130"/>
      <c r="N15" s="131"/>
      <c r="O15" s="132">
        <v>4000</v>
      </c>
      <c r="P15" s="133"/>
      <c r="Q15" s="134"/>
      <c r="R15" s="135">
        <f t="shared" si="0"/>
        <v>0</v>
      </c>
      <c r="S15" s="136"/>
      <c r="T15" s="136"/>
      <c r="U15" s="137"/>
      <c r="V15" s="142"/>
      <c r="W15" s="143"/>
      <c r="X15" s="143"/>
      <c r="Y15" s="143"/>
      <c r="Z15" s="143"/>
      <c r="AA15" s="143"/>
      <c r="AB15" s="144"/>
    </row>
    <row r="16" spans="1:28" ht="24.95" customHeight="1">
      <c r="A16" s="123" t="s">
        <v>96</v>
      </c>
      <c r="B16" s="124"/>
      <c r="C16" s="125"/>
      <c r="D16" s="126" t="s">
        <v>57</v>
      </c>
      <c r="E16" s="127"/>
      <c r="F16" s="127"/>
      <c r="G16" s="127"/>
      <c r="H16" s="127"/>
      <c r="I16" s="127"/>
      <c r="J16" s="127"/>
      <c r="K16" s="128"/>
      <c r="L16" s="129">
        <f>COUNTIF(お名前リスト!J27:J66,"G　フロストグラスBlue/ペア")</f>
        <v>0</v>
      </c>
      <c r="M16" s="130"/>
      <c r="N16" s="131"/>
      <c r="O16" s="132">
        <v>8000</v>
      </c>
      <c r="P16" s="133"/>
      <c r="Q16" s="134"/>
      <c r="R16" s="135">
        <f t="shared" si="0"/>
        <v>0</v>
      </c>
      <c r="S16" s="136"/>
      <c r="T16" s="136"/>
      <c r="U16" s="137"/>
      <c r="V16" s="142"/>
      <c r="W16" s="143"/>
      <c r="X16" s="143"/>
      <c r="Y16" s="143"/>
      <c r="Z16" s="143"/>
      <c r="AA16" s="143"/>
      <c r="AB16" s="144"/>
    </row>
    <row r="17" spans="1:28" ht="24.95" customHeight="1">
      <c r="A17" s="123" t="s">
        <v>97</v>
      </c>
      <c r="B17" s="124"/>
      <c r="C17" s="125"/>
      <c r="D17" s="126" t="s">
        <v>58</v>
      </c>
      <c r="E17" s="127"/>
      <c r="F17" s="127"/>
      <c r="G17" s="127"/>
      <c r="H17" s="127"/>
      <c r="I17" s="127"/>
      <c r="J17" s="127"/>
      <c r="K17" s="128"/>
      <c r="L17" s="129">
        <f>COUNTIF(お名前リスト!J27:J66,"H　タンブラーBlacJRed/単品")</f>
        <v>0</v>
      </c>
      <c r="M17" s="130"/>
      <c r="N17" s="131"/>
      <c r="O17" s="132">
        <v>6000</v>
      </c>
      <c r="P17" s="133"/>
      <c r="Q17" s="134"/>
      <c r="R17" s="135">
        <f t="shared" si="0"/>
        <v>0</v>
      </c>
      <c r="S17" s="136"/>
      <c r="T17" s="136"/>
      <c r="U17" s="137"/>
      <c r="V17" s="142"/>
      <c r="W17" s="143"/>
      <c r="X17" s="143"/>
      <c r="Y17" s="143"/>
      <c r="Z17" s="143"/>
      <c r="AA17" s="143"/>
      <c r="AB17" s="144"/>
    </row>
    <row r="18" spans="1:28" ht="24.95" customHeight="1">
      <c r="A18" s="123" t="s">
        <v>98</v>
      </c>
      <c r="B18" s="124"/>
      <c r="C18" s="125"/>
      <c r="D18" s="126" t="s">
        <v>59</v>
      </c>
      <c r="E18" s="127"/>
      <c r="F18" s="127"/>
      <c r="G18" s="127"/>
      <c r="H18" s="127"/>
      <c r="I18" s="127"/>
      <c r="J18" s="127"/>
      <c r="K18" s="128"/>
      <c r="L18" s="129">
        <f>COUNTIF(お名前リスト!J27:J66,"H　タンブラーBlacJRed/ペア")</f>
        <v>0</v>
      </c>
      <c r="M18" s="130"/>
      <c r="N18" s="131"/>
      <c r="O18" s="132">
        <v>10000</v>
      </c>
      <c r="P18" s="133"/>
      <c r="Q18" s="134"/>
      <c r="R18" s="135">
        <f t="shared" si="0"/>
        <v>0</v>
      </c>
      <c r="S18" s="136"/>
      <c r="T18" s="136"/>
      <c r="U18" s="137"/>
      <c r="V18" s="142"/>
      <c r="W18" s="143"/>
      <c r="X18" s="143"/>
      <c r="Y18" s="143"/>
      <c r="Z18" s="143"/>
      <c r="AA18" s="143"/>
      <c r="AB18" s="144"/>
    </row>
    <row r="19" spans="1:28" ht="24.95" customHeight="1">
      <c r="A19" s="123" t="s">
        <v>99</v>
      </c>
      <c r="B19" s="124"/>
      <c r="C19" s="125"/>
      <c r="D19" s="126" t="s">
        <v>60</v>
      </c>
      <c r="E19" s="127"/>
      <c r="F19" s="127"/>
      <c r="G19" s="127"/>
      <c r="H19" s="127"/>
      <c r="I19" s="127"/>
      <c r="J19" s="127"/>
      <c r="K19" s="128"/>
      <c r="L19" s="129">
        <f>COUNTIF(お名前リスト!J27:J66,"I　ワインタンブラー/リーデル /単品")</f>
        <v>0</v>
      </c>
      <c r="M19" s="130"/>
      <c r="N19" s="131"/>
      <c r="O19" s="132">
        <v>7500</v>
      </c>
      <c r="P19" s="133"/>
      <c r="Q19" s="134"/>
      <c r="R19" s="135">
        <f t="shared" si="0"/>
        <v>0</v>
      </c>
      <c r="S19" s="136"/>
      <c r="T19" s="136"/>
      <c r="U19" s="137"/>
      <c r="V19" s="142"/>
      <c r="W19" s="143"/>
      <c r="X19" s="143"/>
      <c r="Y19" s="143"/>
      <c r="Z19" s="143"/>
      <c r="AA19" s="143"/>
      <c r="AB19" s="144"/>
    </row>
    <row r="20" spans="1:28" ht="24.95" customHeight="1">
      <c r="A20" s="123" t="s">
        <v>100</v>
      </c>
      <c r="B20" s="124"/>
      <c r="C20" s="125"/>
      <c r="D20" s="126" t="s">
        <v>61</v>
      </c>
      <c r="E20" s="127"/>
      <c r="F20" s="127"/>
      <c r="G20" s="127"/>
      <c r="H20" s="127"/>
      <c r="I20" s="127"/>
      <c r="J20" s="127"/>
      <c r="K20" s="128"/>
      <c r="L20" s="129">
        <f>COUNTIF(お名前リスト!J27:J66,"I　ワインタンブラー/リーデル /ペア")</f>
        <v>0</v>
      </c>
      <c r="M20" s="130"/>
      <c r="N20" s="131"/>
      <c r="O20" s="132">
        <v>13000</v>
      </c>
      <c r="P20" s="133"/>
      <c r="Q20" s="134"/>
      <c r="R20" s="135">
        <f t="shared" si="0"/>
        <v>0</v>
      </c>
      <c r="S20" s="136"/>
      <c r="T20" s="136"/>
      <c r="U20" s="137"/>
      <c r="V20" s="142"/>
      <c r="W20" s="143"/>
      <c r="X20" s="143"/>
      <c r="Y20" s="143"/>
      <c r="Z20" s="143"/>
      <c r="AA20" s="143"/>
      <c r="AB20" s="144"/>
    </row>
    <row r="21" spans="1:28" ht="24.95" customHeight="1">
      <c r="A21" s="123" t="s">
        <v>101</v>
      </c>
      <c r="B21" s="124"/>
      <c r="C21" s="125"/>
      <c r="D21" s="126" t="s">
        <v>62</v>
      </c>
      <c r="E21" s="127"/>
      <c r="F21" s="127"/>
      <c r="G21" s="127"/>
      <c r="H21" s="127"/>
      <c r="I21" s="127"/>
      <c r="J21" s="127"/>
      <c r="K21" s="128"/>
      <c r="L21" s="129">
        <f>COUNTIF(お名前リスト!J27:J66,"J　ワイングラス/リーデル /ペア")</f>
        <v>0</v>
      </c>
      <c r="M21" s="130"/>
      <c r="N21" s="131"/>
      <c r="O21" s="132">
        <v>10000</v>
      </c>
      <c r="P21" s="133"/>
      <c r="Q21" s="134"/>
      <c r="R21" s="135">
        <f t="shared" si="0"/>
        <v>0</v>
      </c>
      <c r="S21" s="136"/>
      <c r="T21" s="136"/>
      <c r="U21" s="137"/>
      <c r="V21" s="142"/>
      <c r="W21" s="143"/>
      <c r="X21" s="143"/>
      <c r="Y21" s="143"/>
      <c r="Z21" s="143"/>
      <c r="AA21" s="143"/>
      <c r="AB21" s="144"/>
    </row>
    <row r="22" spans="1:28" ht="27" customHeight="1">
      <c r="A22" s="153" t="s">
        <v>63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5"/>
      <c r="N22" s="156">
        <f>SUM(R3:U21)</f>
        <v>0</v>
      </c>
      <c r="O22" s="157"/>
      <c r="P22" s="157"/>
      <c r="Q22" s="157"/>
      <c r="R22" s="157"/>
      <c r="S22" s="157"/>
      <c r="T22" s="157"/>
      <c r="U22" s="158"/>
      <c r="V22" s="159"/>
      <c r="W22" s="159"/>
      <c r="X22" s="159"/>
      <c r="Y22" s="159"/>
      <c r="Z22" s="159"/>
      <c r="AA22" s="159"/>
      <c r="AB22" s="160"/>
    </row>
    <row r="23" spans="1:28" ht="24" customHeight="1">
      <c r="A23" s="161" t="s">
        <v>64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62"/>
      <c r="N23" s="163">
        <f>N22*0.1</f>
        <v>0</v>
      </c>
      <c r="O23" s="164"/>
      <c r="P23" s="164"/>
      <c r="Q23" s="164"/>
      <c r="R23" s="164"/>
      <c r="S23" s="164"/>
      <c r="T23" s="164"/>
      <c r="U23" s="164"/>
      <c r="V23" s="140"/>
      <c r="W23" s="140"/>
      <c r="X23" s="140"/>
      <c r="Y23" s="140"/>
      <c r="Z23" s="140"/>
      <c r="AA23" s="140"/>
      <c r="AB23" s="141"/>
    </row>
    <row r="24" spans="1:28" ht="42.95" customHeight="1">
      <c r="A24" s="145" t="s">
        <v>65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7"/>
      <c r="N24" s="148">
        <f>N22+N23</f>
        <v>0</v>
      </c>
      <c r="O24" s="149"/>
      <c r="P24" s="149"/>
      <c r="Q24" s="149"/>
      <c r="R24" s="149"/>
      <c r="S24" s="149"/>
      <c r="T24" s="149"/>
      <c r="U24" s="150"/>
      <c r="V24" s="151"/>
      <c r="W24" s="151"/>
      <c r="X24" s="151"/>
      <c r="Y24" s="151"/>
      <c r="Z24" s="151"/>
      <c r="AA24" s="151"/>
      <c r="AB24" s="152"/>
    </row>
    <row r="25" spans="1:28" ht="54.9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77" spans="34:34">
      <c r="AH77" s="19" t="s">
        <v>38</v>
      </c>
    </row>
    <row r="78" spans="34:34">
      <c r="AH78" s="19" t="s">
        <v>66</v>
      </c>
    </row>
    <row r="79" spans="34:34" ht="14.25">
      <c r="AH79" s="21" t="s">
        <v>67</v>
      </c>
    </row>
    <row r="80" spans="34:34" ht="14.25">
      <c r="AH80" s="21" t="s">
        <v>68</v>
      </c>
    </row>
    <row r="81" spans="34:34" ht="14.25">
      <c r="AH81" s="21" t="s">
        <v>69</v>
      </c>
    </row>
    <row r="82" spans="34:34" ht="14.25">
      <c r="AH82" s="21" t="s">
        <v>70</v>
      </c>
    </row>
  </sheetData>
  <mergeCells count="129">
    <mergeCell ref="V3:AB3"/>
    <mergeCell ref="O17:Q17"/>
    <mergeCell ref="R17:U17"/>
    <mergeCell ref="V17:AB17"/>
    <mergeCell ref="L18:N18"/>
    <mergeCell ref="O18:Q18"/>
    <mergeCell ref="R18:U18"/>
    <mergeCell ref="V18:AB18"/>
    <mergeCell ref="A1:AB1"/>
    <mergeCell ref="A3:C3"/>
    <mergeCell ref="A4:C4"/>
    <mergeCell ref="A5:C5"/>
    <mergeCell ref="A6:C6"/>
    <mergeCell ref="D6:K6"/>
    <mergeCell ref="D5:K5"/>
    <mergeCell ref="D4:K4"/>
    <mergeCell ref="D3:K3"/>
    <mergeCell ref="A2:K2"/>
    <mergeCell ref="L2:N2"/>
    <mergeCell ref="O2:Q2"/>
    <mergeCell ref="R2:U2"/>
    <mergeCell ref="V2:AB2"/>
    <mergeCell ref="L3:N3"/>
    <mergeCell ref="O3:Q3"/>
    <mergeCell ref="R3:U3"/>
    <mergeCell ref="O14:Q14"/>
    <mergeCell ref="A23:M23"/>
    <mergeCell ref="N23:U23"/>
    <mergeCell ref="V23:AB23"/>
    <mergeCell ref="A17:C17"/>
    <mergeCell ref="A18:C18"/>
    <mergeCell ref="D17:K17"/>
    <mergeCell ref="D18:K18"/>
    <mergeCell ref="L15:N15"/>
    <mergeCell ref="O15:Q15"/>
    <mergeCell ref="R15:U15"/>
    <mergeCell ref="V15:AB15"/>
    <mergeCell ref="L16:N16"/>
    <mergeCell ref="O16:Q16"/>
    <mergeCell ref="R16:U16"/>
    <mergeCell ref="V16:AB16"/>
    <mergeCell ref="A15:C15"/>
    <mergeCell ref="A16:C16"/>
    <mergeCell ref="D15:K15"/>
    <mergeCell ref="L21:N21"/>
    <mergeCell ref="O21:Q21"/>
    <mergeCell ref="R21:U21"/>
    <mergeCell ref="V21:AB21"/>
    <mergeCell ref="L17:N17"/>
    <mergeCell ref="A24:M24"/>
    <mergeCell ref="N24:U24"/>
    <mergeCell ref="V24:AB24"/>
    <mergeCell ref="A22:M22"/>
    <mergeCell ref="N22:U22"/>
    <mergeCell ref="V22:AB22"/>
    <mergeCell ref="A21:C21"/>
    <mergeCell ref="D21:K21"/>
    <mergeCell ref="L19:N19"/>
    <mergeCell ref="O19:Q19"/>
    <mergeCell ref="R19:U19"/>
    <mergeCell ref="V19:AB19"/>
    <mergeCell ref="L20:N20"/>
    <mergeCell ref="O20:Q20"/>
    <mergeCell ref="R20:U20"/>
    <mergeCell ref="V20:AB20"/>
    <mergeCell ref="A19:C19"/>
    <mergeCell ref="A20:C20"/>
    <mergeCell ref="D19:K19"/>
    <mergeCell ref="D20:K20"/>
    <mergeCell ref="D16:K16"/>
    <mergeCell ref="R14:U14"/>
    <mergeCell ref="V14:AB14"/>
    <mergeCell ref="A13:C13"/>
    <mergeCell ref="A14:C14"/>
    <mergeCell ref="D13:K13"/>
    <mergeCell ref="D14:K14"/>
    <mergeCell ref="L11:N11"/>
    <mergeCell ref="O11:Q11"/>
    <mergeCell ref="R11:U11"/>
    <mergeCell ref="V11:AB11"/>
    <mergeCell ref="L12:N12"/>
    <mergeCell ref="O12:Q12"/>
    <mergeCell ref="R12:U12"/>
    <mergeCell ref="V12:AB12"/>
    <mergeCell ref="A11:C11"/>
    <mergeCell ref="A12:C12"/>
    <mergeCell ref="D11:K11"/>
    <mergeCell ref="D12:K12"/>
    <mergeCell ref="L13:N13"/>
    <mergeCell ref="O13:Q13"/>
    <mergeCell ref="R13:U13"/>
    <mergeCell ref="V13:AB13"/>
    <mergeCell ref="L14:N14"/>
    <mergeCell ref="L9:N9"/>
    <mergeCell ref="O9:Q9"/>
    <mergeCell ref="R9:U9"/>
    <mergeCell ref="V9:AB9"/>
    <mergeCell ref="L10:N10"/>
    <mergeCell ref="O10:Q10"/>
    <mergeCell ref="R10:U10"/>
    <mergeCell ref="V10:AB10"/>
    <mergeCell ref="A9:C9"/>
    <mergeCell ref="A10:C10"/>
    <mergeCell ref="D9:K9"/>
    <mergeCell ref="D10:K10"/>
    <mergeCell ref="A7:C7"/>
    <mergeCell ref="A8:C8"/>
    <mergeCell ref="D7:K7"/>
    <mergeCell ref="D8:K8"/>
    <mergeCell ref="L4:N4"/>
    <mergeCell ref="O4:Q4"/>
    <mergeCell ref="R4:U4"/>
    <mergeCell ref="V4:AB4"/>
    <mergeCell ref="L5:N5"/>
    <mergeCell ref="O5:Q5"/>
    <mergeCell ref="R5:U5"/>
    <mergeCell ref="V5:AB5"/>
    <mergeCell ref="L6:N6"/>
    <mergeCell ref="O6:Q6"/>
    <mergeCell ref="R6:U6"/>
    <mergeCell ref="V6:AB6"/>
    <mergeCell ref="L7:N7"/>
    <mergeCell ref="O7:Q7"/>
    <mergeCell ref="R7:U7"/>
    <mergeCell ref="V7:AB7"/>
    <mergeCell ref="L8:N8"/>
    <mergeCell ref="O8:Q8"/>
    <mergeCell ref="R8:U8"/>
    <mergeCell ref="V8:AB8"/>
  </mergeCells>
  <phoneticPr fontId="17"/>
  <dataValidations count="1">
    <dataValidation type="list" allowBlank="1" showInputMessage="1" showErrorMessage="1" sqref="Y65528:AB65528 JU65528:JX65528 TQ65528:TT65528 ADM65528:ADP65528 ANI65528:ANL65528 AXE65528:AXH65528 BHA65528:BHD65528 BQW65528:BQZ65528 CAS65528:CAV65528 CKO65528:CKR65528 CUK65528:CUN65528 DEG65528:DEJ65528 DOC65528:DOF65528 DXY65528:DYB65528 EHU65528:EHX65528 ERQ65528:ERT65528 FBM65528:FBP65528 FLI65528:FLL65528 FVE65528:FVH65528 GFA65528:GFD65528 GOW65528:GOZ65528 GYS65528:GYV65528 HIO65528:HIR65528 HSK65528:HSN65528 ICG65528:ICJ65528 IMC65528:IMF65528 IVY65528:IWB65528 JFU65528:JFX65528 JPQ65528:JPT65528 JZM65528:JZP65528 KJI65528:KJL65528 KTE65528:KTH65528 LDA65528:LDD65528 LMW65528:LMZ65528 LWS65528:LWV65528 MGO65528:MGR65528 MQK65528:MQN65528 NAG65528:NAJ65528 NKC65528:NKF65528 NTY65528:NUB65528 ODU65528:ODX65528 ONQ65528:ONT65528 OXM65528:OXP65528 PHI65528:PHL65528 PRE65528:PRH65528 QBA65528:QBD65528 QKW65528:QKZ65528 QUS65528:QUV65528 REO65528:RER65528 ROK65528:RON65528 RYG65528:RYJ65528 SIC65528:SIF65528 SRY65528:SSB65528 TBU65528:TBX65528 TLQ65528:TLT65528 TVM65528:TVP65528 UFI65528:UFL65528 UPE65528:UPH65528 UZA65528:UZD65528 VIW65528:VIZ65528 VSS65528:VSV65528 WCO65528:WCR65528 WMK65528:WMN65528 WWG65528:WWJ65528 Y131064:AB131064 JU131064:JX131064 TQ131064:TT131064 ADM131064:ADP131064 ANI131064:ANL131064 AXE131064:AXH131064 BHA131064:BHD131064 BQW131064:BQZ131064 CAS131064:CAV131064 CKO131064:CKR131064 CUK131064:CUN131064 DEG131064:DEJ131064 DOC131064:DOF131064 DXY131064:DYB131064 EHU131064:EHX131064 ERQ131064:ERT131064 FBM131064:FBP131064 FLI131064:FLL131064 FVE131064:FVH131064 GFA131064:GFD131064 GOW131064:GOZ131064 GYS131064:GYV131064 HIO131064:HIR131064 HSK131064:HSN131064 ICG131064:ICJ131064 IMC131064:IMF131064 IVY131064:IWB131064 JFU131064:JFX131064 JPQ131064:JPT131064 JZM131064:JZP131064 KJI131064:KJL131064 KTE131064:KTH131064 LDA131064:LDD131064 LMW131064:LMZ131064 LWS131064:LWV131064 MGO131064:MGR131064 MQK131064:MQN131064 NAG131064:NAJ131064 NKC131064:NKF131064 NTY131064:NUB131064 ODU131064:ODX131064 ONQ131064:ONT131064 OXM131064:OXP131064 PHI131064:PHL131064 PRE131064:PRH131064 QBA131064:QBD131064 QKW131064:QKZ131064 QUS131064:QUV131064 REO131064:RER131064 ROK131064:RON131064 RYG131064:RYJ131064 SIC131064:SIF131064 SRY131064:SSB131064 TBU131064:TBX131064 TLQ131064:TLT131064 TVM131064:TVP131064 UFI131064:UFL131064 UPE131064:UPH131064 UZA131064:UZD131064 VIW131064:VIZ131064 VSS131064:VSV131064 WCO131064:WCR131064 WMK131064:WMN131064 WWG131064:WWJ131064 Y196600:AB196600 JU196600:JX196600 TQ196600:TT196600 ADM196600:ADP196600 ANI196600:ANL196600 AXE196600:AXH196600 BHA196600:BHD196600 BQW196600:BQZ196600 CAS196600:CAV196600 CKO196600:CKR196600 CUK196600:CUN196600 DEG196600:DEJ196600 DOC196600:DOF196600 DXY196600:DYB196600 EHU196600:EHX196600 ERQ196600:ERT196600 FBM196600:FBP196600 FLI196600:FLL196600 FVE196600:FVH196600 GFA196600:GFD196600 GOW196600:GOZ196600 GYS196600:GYV196600 HIO196600:HIR196600 HSK196600:HSN196600 ICG196600:ICJ196600 IMC196600:IMF196600 IVY196600:IWB196600 JFU196600:JFX196600 JPQ196600:JPT196600 JZM196600:JZP196600 KJI196600:KJL196600 KTE196600:KTH196600 LDA196600:LDD196600 LMW196600:LMZ196600 LWS196600:LWV196600 MGO196600:MGR196600 MQK196600:MQN196600 NAG196600:NAJ196600 NKC196600:NKF196600 NTY196600:NUB196600 ODU196600:ODX196600 ONQ196600:ONT196600 OXM196600:OXP196600 PHI196600:PHL196600 PRE196600:PRH196600 QBA196600:QBD196600 QKW196600:QKZ196600 QUS196600:QUV196600 REO196600:RER196600 ROK196600:RON196600 RYG196600:RYJ196600 SIC196600:SIF196600 SRY196600:SSB196600 TBU196600:TBX196600 TLQ196600:TLT196600 TVM196600:TVP196600 UFI196600:UFL196600 UPE196600:UPH196600 UZA196600:UZD196600 VIW196600:VIZ196600 VSS196600:VSV196600 WCO196600:WCR196600 WMK196600:WMN196600 WWG196600:WWJ196600 Y262136:AB262136 JU262136:JX262136 TQ262136:TT262136 ADM262136:ADP262136 ANI262136:ANL262136 AXE262136:AXH262136 BHA262136:BHD262136 BQW262136:BQZ262136 CAS262136:CAV262136 CKO262136:CKR262136 CUK262136:CUN262136 DEG262136:DEJ262136 DOC262136:DOF262136 DXY262136:DYB262136 EHU262136:EHX262136 ERQ262136:ERT262136 FBM262136:FBP262136 FLI262136:FLL262136 FVE262136:FVH262136 GFA262136:GFD262136 GOW262136:GOZ262136 GYS262136:GYV262136 HIO262136:HIR262136 HSK262136:HSN262136 ICG262136:ICJ262136 IMC262136:IMF262136 IVY262136:IWB262136 JFU262136:JFX262136 JPQ262136:JPT262136 JZM262136:JZP262136 KJI262136:KJL262136 KTE262136:KTH262136 LDA262136:LDD262136 LMW262136:LMZ262136 LWS262136:LWV262136 MGO262136:MGR262136 MQK262136:MQN262136 NAG262136:NAJ262136 NKC262136:NKF262136 NTY262136:NUB262136 ODU262136:ODX262136 ONQ262136:ONT262136 OXM262136:OXP262136 PHI262136:PHL262136 PRE262136:PRH262136 QBA262136:QBD262136 QKW262136:QKZ262136 QUS262136:QUV262136 REO262136:RER262136 ROK262136:RON262136 RYG262136:RYJ262136 SIC262136:SIF262136 SRY262136:SSB262136 TBU262136:TBX262136 TLQ262136:TLT262136 TVM262136:TVP262136 UFI262136:UFL262136 UPE262136:UPH262136 UZA262136:UZD262136 VIW262136:VIZ262136 VSS262136:VSV262136 WCO262136:WCR262136 WMK262136:WMN262136 WWG262136:WWJ262136 Y327672:AB327672 JU327672:JX327672 TQ327672:TT327672 ADM327672:ADP327672 ANI327672:ANL327672 AXE327672:AXH327672 BHA327672:BHD327672 BQW327672:BQZ327672 CAS327672:CAV327672 CKO327672:CKR327672 CUK327672:CUN327672 DEG327672:DEJ327672 DOC327672:DOF327672 DXY327672:DYB327672 EHU327672:EHX327672 ERQ327672:ERT327672 FBM327672:FBP327672 FLI327672:FLL327672 FVE327672:FVH327672 GFA327672:GFD327672 GOW327672:GOZ327672 GYS327672:GYV327672 HIO327672:HIR327672 HSK327672:HSN327672 ICG327672:ICJ327672 IMC327672:IMF327672 IVY327672:IWB327672 JFU327672:JFX327672 JPQ327672:JPT327672 JZM327672:JZP327672 KJI327672:KJL327672 KTE327672:KTH327672 LDA327672:LDD327672 LMW327672:LMZ327672 LWS327672:LWV327672 MGO327672:MGR327672 MQK327672:MQN327672 NAG327672:NAJ327672 NKC327672:NKF327672 NTY327672:NUB327672 ODU327672:ODX327672 ONQ327672:ONT327672 OXM327672:OXP327672 PHI327672:PHL327672 PRE327672:PRH327672 QBA327672:QBD327672 QKW327672:QKZ327672 QUS327672:QUV327672 REO327672:RER327672 ROK327672:RON327672 RYG327672:RYJ327672 SIC327672:SIF327672 SRY327672:SSB327672 TBU327672:TBX327672 TLQ327672:TLT327672 TVM327672:TVP327672 UFI327672:UFL327672 UPE327672:UPH327672 UZA327672:UZD327672 VIW327672:VIZ327672 VSS327672:VSV327672 WCO327672:WCR327672 WMK327672:WMN327672 WWG327672:WWJ327672 Y393208:AB393208 JU393208:JX393208 TQ393208:TT393208 ADM393208:ADP393208 ANI393208:ANL393208 AXE393208:AXH393208 BHA393208:BHD393208 BQW393208:BQZ393208 CAS393208:CAV393208 CKO393208:CKR393208 CUK393208:CUN393208 DEG393208:DEJ393208 DOC393208:DOF393208 DXY393208:DYB393208 EHU393208:EHX393208 ERQ393208:ERT393208 FBM393208:FBP393208 FLI393208:FLL393208 FVE393208:FVH393208 GFA393208:GFD393208 GOW393208:GOZ393208 GYS393208:GYV393208 HIO393208:HIR393208 HSK393208:HSN393208 ICG393208:ICJ393208 IMC393208:IMF393208 IVY393208:IWB393208 JFU393208:JFX393208 JPQ393208:JPT393208 JZM393208:JZP393208 KJI393208:KJL393208 KTE393208:KTH393208 LDA393208:LDD393208 LMW393208:LMZ393208 LWS393208:LWV393208 MGO393208:MGR393208 MQK393208:MQN393208 NAG393208:NAJ393208 NKC393208:NKF393208 NTY393208:NUB393208 ODU393208:ODX393208 ONQ393208:ONT393208 OXM393208:OXP393208 PHI393208:PHL393208 PRE393208:PRH393208 QBA393208:QBD393208 QKW393208:QKZ393208 QUS393208:QUV393208 REO393208:RER393208 ROK393208:RON393208 RYG393208:RYJ393208 SIC393208:SIF393208 SRY393208:SSB393208 TBU393208:TBX393208 TLQ393208:TLT393208 TVM393208:TVP393208 UFI393208:UFL393208 UPE393208:UPH393208 UZA393208:UZD393208 VIW393208:VIZ393208 VSS393208:VSV393208 WCO393208:WCR393208 WMK393208:WMN393208 WWG393208:WWJ393208 Y458744:AB458744 JU458744:JX458744 TQ458744:TT458744 ADM458744:ADP458744 ANI458744:ANL458744 AXE458744:AXH458744 BHA458744:BHD458744 BQW458744:BQZ458744 CAS458744:CAV458744 CKO458744:CKR458744 CUK458744:CUN458744 DEG458744:DEJ458744 DOC458744:DOF458744 DXY458744:DYB458744 EHU458744:EHX458744 ERQ458744:ERT458744 FBM458744:FBP458744 FLI458744:FLL458744 FVE458744:FVH458744 GFA458744:GFD458744 GOW458744:GOZ458744 GYS458744:GYV458744 HIO458744:HIR458744 HSK458744:HSN458744 ICG458744:ICJ458744 IMC458744:IMF458744 IVY458744:IWB458744 JFU458744:JFX458744 JPQ458744:JPT458744 JZM458744:JZP458744 KJI458744:KJL458744 KTE458744:KTH458744 LDA458744:LDD458744 LMW458744:LMZ458744 LWS458744:LWV458744 MGO458744:MGR458744 MQK458744:MQN458744 NAG458744:NAJ458744 NKC458744:NKF458744 NTY458744:NUB458744 ODU458744:ODX458744 ONQ458744:ONT458744 OXM458744:OXP458744 PHI458744:PHL458744 PRE458744:PRH458744 QBA458744:QBD458744 QKW458744:QKZ458744 QUS458744:QUV458744 REO458744:RER458744 ROK458744:RON458744 RYG458744:RYJ458744 SIC458744:SIF458744 SRY458744:SSB458744 TBU458744:TBX458744 TLQ458744:TLT458744 TVM458744:TVP458744 UFI458744:UFL458744 UPE458744:UPH458744 UZA458744:UZD458744 VIW458744:VIZ458744 VSS458744:VSV458744 WCO458744:WCR458744 WMK458744:WMN458744 WWG458744:WWJ458744 Y524280:AB524280 JU524280:JX524280 TQ524280:TT524280 ADM524280:ADP524280 ANI524280:ANL524280 AXE524280:AXH524280 BHA524280:BHD524280 BQW524280:BQZ524280 CAS524280:CAV524280 CKO524280:CKR524280 CUK524280:CUN524280 DEG524280:DEJ524280 DOC524280:DOF524280 DXY524280:DYB524280 EHU524280:EHX524280 ERQ524280:ERT524280 FBM524280:FBP524280 FLI524280:FLL524280 FVE524280:FVH524280 GFA524280:GFD524280 GOW524280:GOZ524280 GYS524280:GYV524280 HIO524280:HIR524280 HSK524280:HSN524280 ICG524280:ICJ524280 IMC524280:IMF524280 IVY524280:IWB524280 JFU524280:JFX524280 JPQ524280:JPT524280 JZM524280:JZP524280 KJI524280:KJL524280 KTE524280:KTH524280 LDA524280:LDD524280 LMW524280:LMZ524280 LWS524280:LWV524280 MGO524280:MGR524280 MQK524280:MQN524280 NAG524280:NAJ524280 NKC524280:NKF524280 NTY524280:NUB524280 ODU524280:ODX524280 ONQ524280:ONT524280 OXM524280:OXP524280 PHI524280:PHL524280 PRE524280:PRH524280 QBA524280:QBD524280 QKW524280:QKZ524280 QUS524280:QUV524280 REO524280:RER524280 ROK524280:RON524280 RYG524280:RYJ524280 SIC524280:SIF524280 SRY524280:SSB524280 TBU524280:TBX524280 TLQ524280:TLT524280 TVM524280:TVP524280 UFI524280:UFL524280 UPE524280:UPH524280 UZA524280:UZD524280 VIW524280:VIZ524280 VSS524280:VSV524280 WCO524280:WCR524280 WMK524280:WMN524280 WWG524280:WWJ524280 Y589816:AB589816 JU589816:JX589816 TQ589816:TT589816 ADM589816:ADP589816 ANI589816:ANL589816 AXE589816:AXH589816 BHA589816:BHD589816 BQW589816:BQZ589816 CAS589816:CAV589816 CKO589816:CKR589816 CUK589816:CUN589816 DEG589816:DEJ589816 DOC589816:DOF589816 DXY589816:DYB589816 EHU589816:EHX589816 ERQ589816:ERT589816 FBM589816:FBP589816 FLI589816:FLL589816 FVE589816:FVH589816 GFA589816:GFD589816 GOW589816:GOZ589816 GYS589816:GYV589816 HIO589816:HIR589816 HSK589816:HSN589816 ICG589816:ICJ589816 IMC589816:IMF589816 IVY589816:IWB589816 JFU589816:JFX589816 JPQ589816:JPT589816 JZM589816:JZP589816 KJI589816:KJL589816 KTE589816:KTH589816 LDA589816:LDD589816 LMW589816:LMZ589816 LWS589816:LWV589816 MGO589816:MGR589816 MQK589816:MQN589816 NAG589816:NAJ589816 NKC589816:NKF589816 NTY589816:NUB589816 ODU589816:ODX589816 ONQ589816:ONT589816 OXM589816:OXP589816 PHI589816:PHL589816 PRE589816:PRH589816 QBA589816:QBD589816 QKW589816:QKZ589816 QUS589816:QUV589816 REO589816:RER589816 ROK589816:RON589816 RYG589816:RYJ589816 SIC589816:SIF589816 SRY589816:SSB589816 TBU589816:TBX589816 TLQ589816:TLT589816 TVM589816:TVP589816 UFI589816:UFL589816 UPE589816:UPH589816 UZA589816:UZD589816 VIW589816:VIZ589816 VSS589816:VSV589816 WCO589816:WCR589816 WMK589816:WMN589816 WWG589816:WWJ589816 Y655352:AB655352 JU655352:JX655352 TQ655352:TT655352 ADM655352:ADP655352 ANI655352:ANL655352 AXE655352:AXH655352 BHA655352:BHD655352 BQW655352:BQZ655352 CAS655352:CAV655352 CKO655352:CKR655352 CUK655352:CUN655352 DEG655352:DEJ655352 DOC655352:DOF655352 DXY655352:DYB655352 EHU655352:EHX655352 ERQ655352:ERT655352 FBM655352:FBP655352 FLI655352:FLL655352 FVE655352:FVH655352 GFA655352:GFD655352 GOW655352:GOZ655352 GYS655352:GYV655352 HIO655352:HIR655352 HSK655352:HSN655352 ICG655352:ICJ655352 IMC655352:IMF655352 IVY655352:IWB655352 JFU655352:JFX655352 JPQ655352:JPT655352 JZM655352:JZP655352 KJI655352:KJL655352 KTE655352:KTH655352 LDA655352:LDD655352 LMW655352:LMZ655352 LWS655352:LWV655352 MGO655352:MGR655352 MQK655352:MQN655352 NAG655352:NAJ655352 NKC655352:NKF655352 NTY655352:NUB655352 ODU655352:ODX655352 ONQ655352:ONT655352 OXM655352:OXP655352 PHI655352:PHL655352 PRE655352:PRH655352 QBA655352:QBD655352 QKW655352:QKZ655352 QUS655352:QUV655352 REO655352:RER655352 ROK655352:RON655352 RYG655352:RYJ655352 SIC655352:SIF655352 SRY655352:SSB655352 TBU655352:TBX655352 TLQ655352:TLT655352 TVM655352:TVP655352 UFI655352:UFL655352 UPE655352:UPH655352 UZA655352:UZD655352 VIW655352:VIZ655352 VSS655352:VSV655352 WCO655352:WCR655352 WMK655352:WMN655352 WWG655352:WWJ655352 Y720888:AB720888 JU720888:JX720888 TQ720888:TT720888 ADM720888:ADP720888 ANI720888:ANL720888 AXE720888:AXH720888 BHA720888:BHD720888 BQW720888:BQZ720888 CAS720888:CAV720888 CKO720888:CKR720888 CUK720888:CUN720888 DEG720888:DEJ720888 DOC720888:DOF720888 DXY720888:DYB720888 EHU720888:EHX720888 ERQ720888:ERT720888 FBM720888:FBP720888 FLI720888:FLL720888 FVE720888:FVH720888 GFA720888:GFD720888 GOW720888:GOZ720888 GYS720888:GYV720888 HIO720888:HIR720888 HSK720888:HSN720888 ICG720888:ICJ720888 IMC720888:IMF720888 IVY720888:IWB720888 JFU720888:JFX720888 JPQ720888:JPT720888 JZM720888:JZP720888 KJI720888:KJL720888 KTE720888:KTH720888 LDA720888:LDD720888 LMW720888:LMZ720888 LWS720888:LWV720888 MGO720888:MGR720888 MQK720888:MQN720888 NAG720888:NAJ720888 NKC720888:NKF720888 NTY720888:NUB720888 ODU720888:ODX720888 ONQ720888:ONT720888 OXM720888:OXP720888 PHI720888:PHL720888 PRE720888:PRH720888 QBA720888:QBD720888 QKW720888:QKZ720888 QUS720888:QUV720888 REO720888:RER720888 ROK720888:RON720888 RYG720888:RYJ720888 SIC720888:SIF720888 SRY720888:SSB720888 TBU720888:TBX720888 TLQ720888:TLT720888 TVM720888:TVP720888 UFI720888:UFL720888 UPE720888:UPH720888 UZA720888:UZD720888 VIW720888:VIZ720888 VSS720888:VSV720888 WCO720888:WCR720888 WMK720888:WMN720888 WWG720888:WWJ720888 Y786424:AB786424 JU786424:JX786424 TQ786424:TT786424 ADM786424:ADP786424 ANI786424:ANL786424 AXE786424:AXH786424 BHA786424:BHD786424 BQW786424:BQZ786424 CAS786424:CAV786424 CKO786424:CKR786424 CUK786424:CUN786424 DEG786424:DEJ786424 DOC786424:DOF786424 DXY786424:DYB786424 EHU786424:EHX786424 ERQ786424:ERT786424 FBM786424:FBP786424 FLI786424:FLL786424 FVE786424:FVH786424 GFA786424:GFD786424 GOW786424:GOZ786424 GYS786424:GYV786424 HIO786424:HIR786424 HSK786424:HSN786424 ICG786424:ICJ786424 IMC786424:IMF786424 IVY786424:IWB786424 JFU786424:JFX786424 JPQ786424:JPT786424 JZM786424:JZP786424 KJI786424:KJL786424 KTE786424:KTH786424 LDA786424:LDD786424 LMW786424:LMZ786424 LWS786424:LWV786424 MGO786424:MGR786424 MQK786424:MQN786424 NAG786424:NAJ786424 NKC786424:NKF786424 NTY786424:NUB786424 ODU786424:ODX786424 ONQ786424:ONT786424 OXM786424:OXP786424 PHI786424:PHL786424 PRE786424:PRH786424 QBA786424:QBD786424 QKW786424:QKZ786424 QUS786424:QUV786424 REO786424:RER786424 ROK786424:RON786424 RYG786424:RYJ786424 SIC786424:SIF786424 SRY786424:SSB786424 TBU786424:TBX786424 TLQ786424:TLT786424 TVM786424:TVP786424 UFI786424:UFL786424 UPE786424:UPH786424 UZA786424:UZD786424 VIW786424:VIZ786424 VSS786424:VSV786424 WCO786424:WCR786424 WMK786424:WMN786424 WWG786424:WWJ786424 Y851960:AB851960 JU851960:JX851960 TQ851960:TT851960 ADM851960:ADP851960 ANI851960:ANL851960 AXE851960:AXH851960 BHA851960:BHD851960 BQW851960:BQZ851960 CAS851960:CAV851960 CKO851960:CKR851960 CUK851960:CUN851960 DEG851960:DEJ851960 DOC851960:DOF851960 DXY851960:DYB851960 EHU851960:EHX851960 ERQ851960:ERT851960 FBM851960:FBP851960 FLI851960:FLL851960 FVE851960:FVH851960 GFA851960:GFD851960 GOW851960:GOZ851960 GYS851960:GYV851960 HIO851960:HIR851960 HSK851960:HSN851960 ICG851960:ICJ851960 IMC851960:IMF851960 IVY851960:IWB851960 JFU851960:JFX851960 JPQ851960:JPT851960 JZM851960:JZP851960 KJI851960:KJL851960 KTE851960:KTH851960 LDA851960:LDD851960 LMW851960:LMZ851960 LWS851960:LWV851960 MGO851960:MGR851960 MQK851960:MQN851960 NAG851960:NAJ851960 NKC851960:NKF851960 NTY851960:NUB851960 ODU851960:ODX851960 ONQ851960:ONT851960 OXM851960:OXP851960 PHI851960:PHL851960 PRE851960:PRH851960 QBA851960:QBD851960 QKW851960:QKZ851960 QUS851960:QUV851960 REO851960:RER851960 ROK851960:RON851960 RYG851960:RYJ851960 SIC851960:SIF851960 SRY851960:SSB851960 TBU851960:TBX851960 TLQ851960:TLT851960 TVM851960:TVP851960 UFI851960:UFL851960 UPE851960:UPH851960 UZA851960:UZD851960 VIW851960:VIZ851960 VSS851960:VSV851960 WCO851960:WCR851960 WMK851960:WMN851960 WWG851960:WWJ851960 Y917496:AB917496 JU917496:JX917496 TQ917496:TT917496 ADM917496:ADP917496 ANI917496:ANL917496 AXE917496:AXH917496 BHA917496:BHD917496 BQW917496:BQZ917496 CAS917496:CAV917496 CKO917496:CKR917496 CUK917496:CUN917496 DEG917496:DEJ917496 DOC917496:DOF917496 DXY917496:DYB917496 EHU917496:EHX917496 ERQ917496:ERT917496 FBM917496:FBP917496 FLI917496:FLL917496 FVE917496:FVH917496 GFA917496:GFD917496 GOW917496:GOZ917496 GYS917496:GYV917496 HIO917496:HIR917496 HSK917496:HSN917496 ICG917496:ICJ917496 IMC917496:IMF917496 IVY917496:IWB917496 JFU917496:JFX917496 JPQ917496:JPT917496 JZM917496:JZP917496 KJI917496:KJL917496 KTE917496:KTH917496 LDA917496:LDD917496 LMW917496:LMZ917496 LWS917496:LWV917496 MGO917496:MGR917496 MQK917496:MQN917496 NAG917496:NAJ917496 NKC917496:NKF917496 NTY917496:NUB917496 ODU917496:ODX917496 ONQ917496:ONT917496 OXM917496:OXP917496 PHI917496:PHL917496 PRE917496:PRH917496 QBA917496:QBD917496 QKW917496:QKZ917496 QUS917496:QUV917496 REO917496:RER917496 ROK917496:RON917496 RYG917496:RYJ917496 SIC917496:SIF917496 SRY917496:SSB917496 TBU917496:TBX917496 TLQ917496:TLT917496 TVM917496:TVP917496 UFI917496:UFL917496 UPE917496:UPH917496 UZA917496:UZD917496 VIW917496:VIZ917496 VSS917496:VSV917496 WCO917496:WCR917496 WMK917496:WMN917496 WWG917496:WWJ917496 Y983032:AB983032 JU983032:JX983032 TQ983032:TT983032 ADM983032:ADP983032 ANI983032:ANL983032 AXE983032:AXH983032 BHA983032:BHD983032 BQW983032:BQZ983032 CAS983032:CAV983032 CKO983032:CKR983032 CUK983032:CUN983032 DEG983032:DEJ983032 DOC983032:DOF983032 DXY983032:DYB983032 EHU983032:EHX983032 ERQ983032:ERT983032 FBM983032:FBP983032 FLI983032:FLL983032 FVE983032:FVH983032 GFA983032:GFD983032 GOW983032:GOZ983032 GYS983032:GYV983032 HIO983032:HIR983032 HSK983032:HSN983032 ICG983032:ICJ983032 IMC983032:IMF983032 IVY983032:IWB983032 JFU983032:JFX983032 JPQ983032:JPT983032 JZM983032:JZP983032 KJI983032:KJL983032 KTE983032:KTH983032 LDA983032:LDD983032 LMW983032:LMZ983032 LWS983032:LWV983032 MGO983032:MGR983032 MQK983032:MQN983032 NAG983032:NAJ983032 NKC983032:NKF983032 NTY983032:NUB983032 ODU983032:ODX983032 ONQ983032:ONT983032 OXM983032:OXP983032 PHI983032:PHL983032 PRE983032:PRH983032 QBA983032:QBD983032 QKW983032:QKZ983032 QUS983032:QUV983032 REO983032:RER983032 ROK983032:RON983032 RYG983032:RYJ983032 SIC983032:SIF983032 SRY983032:SSB983032 TBU983032:TBX983032 TLQ983032:TLT983032 TVM983032:TVP983032 UFI983032:UFL983032 UPE983032:UPH983032 UZA983032:UZD983032 VIW983032:VIZ983032 VSS983032:VSV983032 WCO983032:WCR983032 WMK983032:WMN983032 WWG983032:WWJ983032" xr:uid="{B5A4C859-C63A-4252-9F92-750676B85EF7}">
      <formula1>$AH$77:$AH$82</formula1>
    </dataValidation>
  </dataValidations>
  <printOptions horizontalCentered="1" verticalCentered="1"/>
  <pageMargins left="0.98425196850393704" right="0.98425196850393704" top="0.74803149606299213" bottom="0.74803149606299213" header="0.31496062992125984" footer="0.31496062992125984"/>
  <pageSetup paperSize="9" scale="7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C7EB-BA3E-7345-83EC-08C250B17C7D}">
  <sheetPr>
    <tabColor rgb="FFFFFF00"/>
  </sheetPr>
  <dimension ref="A1:A2"/>
  <sheetViews>
    <sheetView showWhiteSpace="0" view="pageBreakPreview" zoomScaleNormal="100" zoomScaleSheetLayoutView="100" zoomScalePageLayoutView="94" workbookViewId="0"/>
  </sheetViews>
  <sheetFormatPr defaultColWidth="11" defaultRowHeight="13.5"/>
  <cols>
    <col min="1" max="1" width="91.375" customWidth="1"/>
    <col min="2" max="2" width="86.375" customWidth="1"/>
  </cols>
  <sheetData>
    <row r="1" ht="408.95" customHeight="1"/>
    <row r="2" ht="308.10000000000002" customHeight="1"/>
  </sheetData>
  <sheetProtection sheet="1" objects="1" scenarios="1"/>
  <phoneticPr fontId="2"/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DA78-0596-0845-920B-833654D14E28}">
  <dimension ref="B1:M22"/>
  <sheetViews>
    <sheetView view="pageBreakPreview" zoomScale="72" zoomScaleNormal="100" zoomScaleSheetLayoutView="72" workbookViewId="0">
      <selection activeCell="H5" sqref="H5"/>
    </sheetView>
  </sheetViews>
  <sheetFormatPr defaultColWidth="11" defaultRowHeight="13.5" outlineLevelRow="3"/>
  <cols>
    <col min="1" max="1" width="7.125" customWidth="1"/>
    <col min="3" max="3" width="1.125" customWidth="1"/>
    <col min="4" max="4" width="14.5" customWidth="1"/>
    <col min="5" max="5" width="0.875" customWidth="1"/>
    <col min="6" max="6" width="12.875" customWidth="1"/>
    <col min="7" max="7" width="0.625" customWidth="1"/>
    <col min="8" max="8" width="12.5" customWidth="1"/>
  </cols>
  <sheetData>
    <row r="1" spans="2:13" ht="30" customHeight="1"/>
    <row r="2" spans="2:13" ht="15" customHeight="1">
      <c r="B2" s="14" t="s">
        <v>2</v>
      </c>
      <c r="C2" s="14"/>
      <c r="D2" s="15" t="s">
        <v>3</v>
      </c>
      <c r="E2" s="15"/>
      <c r="F2" s="14" t="s">
        <v>4</v>
      </c>
      <c r="G2" s="14"/>
      <c r="H2" s="14" t="s">
        <v>5</v>
      </c>
    </row>
    <row r="3" spans="2:13" ht="36" customHeight="1" outlineLevel="1">
      <c r="B3" s="16" t="s">
        <v>44</v>
      </c>
      <c r="C3" s="16"/>
      <c r="D3" s="16" t="s">
        <v>12</v>
      </c>
      <c r="E3" s="13"/>
      <c r="F3" s="18">
        <v>1</v>
      </c>
      <c r="G3" s="12"/>
      <c r="H3" s="13" t="s">
        <v>6</v>
      </c>
      <c r="M3" s="9"/>
    </row>
    <row r="4" spans="2:13" ht="36" customHeight="1" outlineLevel="3">
      <c r="B4" s="16" t="s">
        <v>45</v>
      </c>
      <c r="C4" s="16"/>
      <c r="D4" s="16" t="s">
        <v>13</v>
      </c>
      <c r="E4" s="13"/>
      <c r="F4" s="18">
        <v>2</v>
      </c>
      <c r="G4" s="12"/>
      <c r="H4" s="13" t="s">
        <v>7</v>
      </c>
      <c r="M4" s="9"/>
    </row>
    <row r="5" spans="2:13" ht="36" customHeight="1" outlineLevel="2">
      <c r="B5" s="16" t="s">
        <v>46</v>
      </c>
      <c r="C5" s="16"/>
      <c r="D5" s="16" t="s">
        <v>18</v>
      </c>
      <c r="E5" s="13"/>
      <c r="F5" s="18">
        <v>3</v>
      </c>
      <c r="G5" s="12"/>
      <c r="H5" s="13" t="s">
        <v>110</v>
      </c>
      <c r="M5" s="9"/>
    </row>
    <row r="6" spans="2:13" ht="36" customHeight="1">
      <c r="B6" s="16" t="s">
        <v>74</v>
      </c>
      <c r="C6" s="16"/>
      <c r="D6" s="16" t="s">
        <v>14</v>
      </c>
      <c r="E6" s="13"/>
      <c r="F6" s="11"/>
      <c r="G6" s="11"/>
      <c r="H6" s="13"/>
    </row>
    <row r="7" spans="2:13" ht="36" customHeight="1">
      <c r="B7" s="16" t="s">
        <v>49</v>
      </c>
      <c r="C7" s="16"/>
      <c r="D7" s="16" t="s">
        <v>28</v>
      </c>
      <c r="E7" s="13"/>
      <c r="F7" s="11"/>
      <c r="G7" s="11"/>
      <c r="H7" s="11"/>
    </row>
    <row r="8" spans="2:13" ht="36" customHeight="1">
      <c r="B8" s="16" t="s">
        <v>75</v>
      </c>
      <c r="C8" s="16"/>
      <c r="D8" s="16" t="s">
        <v>29</v>
      </c>
      <c r="E8" s="13"/>
      <c r="F8" s="11"/>
      <c r="G8" s="11"/>
      <c r="H8" s="11"/>
    </row>
    <row r="9" spans="2:13" ht="36" customHeight="1">
      <c r="B9" s="16" t="s">
        <v>50</v>
      </c>
      <c r="C9" s="16"/>
      <c r="D9" s="16" t="s">
        <v>15</v>
      </c>
      <c r="E9" s="13"/>
      <c r="F9" s="11"/>
      <c r="G9" s="11"/>
      <c r="H9" s="11"/>
    </row>
    <row r="10" spans="2:13" ht="36" customHeight="1">
      <c r="B10" s="16" t="s">
        <v>76</v>
      </c>
      <c r="C10" s="16"/>
      <c r="D10" s="16" t="s">
        <v>16</v>
      </c>
      <c r="E10" s="13"/>
      <c r="F10" s="11"/>
      <c r="G10" s="11"/>
      <c r="H10" s="11"/>
    </row>
    <row r="11" spans="2:13" ht="36" customHeight="1">
      <c r="B11" s="16" t="s">
        <v>52</v>
      </c>
      <c r="C11" s="16"/>
      <c r="D11" s="16" t="s">
        <v>17</v>
      </c>
      <c r="E11" s="13"/>
      <c r="F11" s="11"/>
      <c r="G11" s="11"/>
      <c r="H11" s="11"/>
    </row>
    <row r="12" spans="2:13" ht="36" customHeight="1">
      <c r="B12" s="16" t="s">
        <v>53</v>
      </c>
      <c r="C12" s="16"/>
      <c r="D12" s="16" t="s">
        <v>30</v>
      </c>
      <c r="E12" s="13"/>
      <c r="F12" s="11"/>
      <c r="G12" s="11"/>
      <c r="H12" s="11"/>
    </row>
    <row r="13" spans="2:13" ht="36" customHeight="1">
      <c r="B13" s="16" t="s">
        <v>54</v>
      </c>
      <c r="C13" s="16"/>
      <c r="D13" s="16" t="s">
        <v>19</v>
      </c>
      <c r="E13" s="13"/>
      <c r="F13" s="11"/>
      <c r="G13" s="11"/>
      <c r="H13" s="11"/>
    </row>
    <row r="14" spans="2:13" ht="36" customHeight="1">
      <c r="B14" s="16" t="s">
        <v>77</v>
      </c>
      <c r="C14" s="16"/>
      <c r="D14" s="16" t="s">
        <v>20</v>
      </c>
      <c r="E14" s="13"/>
      <c r="F14" s="11"/>
      <c r="G14" s="11"/>
      <c r="H14" s="11"/>
    </row>
    <row r="15" spans="2:13" ht="36" customHeight="1">
      <c r="B15" s="16" t="s">
        <v>56</v>
      </c>
      <c r="C15" s="16"/>
      <c r="D15" s="16" t="s">
        <v>21</v>
      </c>
      <c r="E15" s="13"/>
      <c r="F15" s="11"/>
      <c r="G15" s="11"/>
      <c r="H15" s="11"/>
    </row>
    <row r="16" spans="2:13" ht="36" customHeight="1">
      <c r="B16" s="16" t="s">
        <v>78</v>
      </c>
      <c r="C16" s="16"/>
      <c r="D16" s="16" t="s">
        <v>22</v>
      </c>
      <c r="E16" s="13"/>
      <c r="F16" s="11"/>
      <c r="G16" s="11"/>
      <c r="H16" s="11"/>
    </row>
    <row r="17" spans="2:8" ht="36" customHeight="1">
      <c r="B17" s="16" t="s">
        <v>58</v>
      </c>
      <c r="C17" s="16"/>
      <c r="D17" s="16" t="s">
        <v>23</v>
      </c>
      <c r="E17" s="13"/>
      <c r="F17" s="11"/>
      <c r="G17" s="11"/>
      <c r="H17" s="11"/>
    </row>
    <row r="18" spans="2:8" ht="36" customHeight="1">
      <c r="B18" s="16" t="s">
        <v>79</v>
      </c>
      <c r="C18" s="16"/>
      <c r="D18" s="16" t="s">
        <v>24</v>
      </c>
      <c r="E18" s="13"/>
      <c r="F18" s="11"/>
      <c r="G18" s="11"/>
      <c r="H18" s="11"/>
    </row>
    <row r="19" spans="2:8" ht="36" customHeight="1">
      <c r="B19" s="16" t="s">
        <v>60</v>
      </c>
      <c r="C19" s="16"/>
      <c r="D19" s="16" t="s">
        <v>25</v>
      </c>
      <c r="E19" s="13"/>
      <c r="F19" s="11"/>
      <c r="G19" s="11"/>
      <c r="H19" s="11"/>
    </row>
    <row r="20" spans="2:8" ht="36" customHeight="1">
      <c r="B20" s="16" t="s">
        <v>80</v>
      </c>
      <c r="C20" s="16"/>
      <c r="D20" s="16" t="s">
        <v>26</v>
      </c>
      <c r="E20" s="13"/>
      <c r="F20" s="11"/>
      <c r="G20" s="11"/>
      <c r="H20" s="11"/>
    </row>
    <row r="21" spans="2:8" ht="36" customHeight="1">
      <c r="B21" s="16" t="s">
        <v>81</v>
      </c>
      <c r="C21" s="16"/>
      <c r="D21" s="16" t="s">
        <v>27</v>
      </c>
      <c r="E21" s="13"/>
      <c r="F21" s="11"/>
      <c r="G21" s="11"/>
      <c r="H21" s="11"/>
    </row>
    <row r="22" spans="2:8" ht="36" customHeight="1"/>
  </sheetData>
  <sheetProtection sheet="1" objects="1" scenarios="1"/>
  <phoneticPr fontId="2"/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n u S W k P O S + O l A A A A 9 g A A A B I A H A B D b 2 5 m a W c v U G F j a 2 F n Z S 5 4 b W w g o h g A K K A U A A A A A A A A A A A A A A A A A A A A A A A A A A A A h Y / N C o J A H M R f R f b u f h U R 8 n c 9 d I s E I Y i u i 2 6 6 p W u 4 a + u 7 d e i R e o W M s r p 1 n J n f w M z 9 e o N k a O r g o j q r W x M j h i k K l M n b Q p s y R r 0 7 h E u U C M h k f p K l C k b Y 2 G i w O k a V c + e I E O 8 9 9 j P c d i X h l D K y T z f b v F K N D L W x T p p c o U + r + N 9 C A n a v M Y J j N m d 4 Q T m m Q C Y T U m 2 + A B / 3 P t M f E 1 Z 9 7 f p O i a M M 1 x m Q S Q J 5 f x A P U E s D B B Q A A g A I A A p 7 k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K e 5 J a K I p H u A 4 A A A A R A A A A E w A c A E Z v c m 1 1 b G F z L 1 N l Y 3 R p b 2 4 x L m 0 g o h g A K K A U A A A A A A A A A A A A A A A A A A A A A A A A A A A A K 0 5 N L s n M z 1 M I h t C G 1 g B Q S w E C L Q A U A A I A C A A K e 5 J a Q 8 5 L 4 6 U A A A D 2 A A A A E g A A A A A A A A A A A A A A A A A A A A A A Q 2 9 u Z m l n L 1 B h Y 2 t h Z 2 U u e G 1 s U E s B A i 0 A F A A C A A g A C n u S W g / K 6 a u k A A A A 6 Q A A A B M A A A A A A A A A A A A A A A A A 8 Q A A A F t D b 2 5 0 Z W 5 0 X 1 R 5 c G V z X S 5 4 b W x Q S w E C L Q A U A A I A C A A K e 5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G 7 v d / V F D E a q S A k M y s n J E Q A A A A A C A A A A A A A Q Z g A A A A E A A C A A A A C R c S Q M t N Y a n J + Z 9 w F 0 Y T Z U / y x q 7 D N k r 4 S 4 Z + n X H h W n s Q A A A A A O g A A A A A I A A C A A A A C S o C y 3 x f h W s X d d p w T Y 6 I O c g y N 0 8 X 1 l / 2 u H s M C x p C V R m F A A A A D o O C F E q 5 C R p / 9 A T B t r i W 3 N G F 7 H O y Y o W g b Q + / H o z S A 5 p C R a Y 7 p T L n o w Q w Q + x B M O U q 5 s G D A T d i P R N t m g n F k w 9 o H O 8 C D T m c 8 K D v E X 1 y w O b f z O Q U A A A A C 8 1 n L K p e Q m 4 M C e F / r D l u n H w v J 7 d v V I E V P s X W i L x w V p y L 3 n c H O N w t G 9 I Q b p T b w q m C U z r X 6 Q g S v 9 n L I U 2 k T H l W 5 w < / D a t a M a s h u p > 
</file>

<file path=customXml/itemProps1.xml><?xml version="1.0" encoding="utf-8"?>
<ds:datastoreItem xmlns:ds="http://schemas.openxmlformats.org/officeDocument/2006/customXml" ds:itemID="{CF04158A-D4D0-47D5-BE48-B85FD62D76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お名前リスト</vt:lpstr>
      <vt:lpstr>集計表</vt:lpstr>
      <vt:lpstr>選択項目</vt:lpstr>
      <vt:lpstr>Sheet1</vt:lpstr>
      <vt:lpstr>集計表!Print_Area</vt:lpstr>
      <vt:lpstr>お名前リスト!Print_Titles</vt:lpstr>
    </vt:vector>
  </TitlesOfParts>
  <Company>株式会社　ブルームーン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義紀</dc:creator>
  <cp:lastModifiedBy>濱田 拓哉</cp:lastModifiedBy>
  <cp:lastPrinted>2025-07-14T02:42:02Z</cp:lastPrinted>
  <dcterms:created xsi:type="dcterms:W3CDTF">2014-08-27T09:27:16Z</dcterms:created>
  <dcterms:modified xsi:type="dcterms:W3CDTF">2025-07-18T00:44:21Z</dcterms:modified>
</cp:coreProperties>
</file>